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op\Documents\Projetos\portfolio-servicos-digitais\05-marketing\recursos-gratuitos\"/>
    </mc:Choice>
  </mc:AlternateContent>
  <xr:revisionPtr revIDLastSave="0" documentId="13_ncr:1_{6473532A-B420-4713-A981-058BFD7BBF0E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Instruções" sheetId="2" r:id="rId1"/>
    <sheet name="Propostas" sheetId="1" r:id="rId2"/>
    <sheet name="Resumo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C22" i="3"/>
  <c r="D21" i="3"/>
  <c r="D10" i="3" s="1"/>
  <c r="H6" i="1" s="1"/>
  <c r="C21" i="3"/>
  <c r="D20" i="3"/>
  <c r="C20" i="3"/>
  <c r="D19" i="3"/>
  <c r="C19" i="3"/>
  <c r="D18" i="3"/>
  <c r="C18" i="3"/>
  <c r="D11" i="3"/>
  <c r="D8" i="3"/>
  <c r="D7" i="3"/>
  <c r="B6" i="1" s="1"/>
  <c r="H4" i="3"/>
  <c r="M17" i="1" s="1"/>
  <c r="M115" i="1"/>
  <c r="L115" i="1"/>
  <c r="M114" i="1"/>
  <c r="L114" i="1"/>
  <c r="M113" i="1"/>
  <c r="L113" i="1"/>
  <c r="M112" i="1"/>
  <c r="L112" i="1"/>
  <c r="M111" i="1"/>
  <c r="L111" i="1"/>
  <c r="M110" i="1"/>
  <c r="L110" i="1"/>
  <c r="M109" i="1"/>
  <c r="L109" i="1"/>
  <c r="M108" i="1"/>
  <c r="L108" i="1"/>
  <c r="M107" i="1"/>
  <c r="L107" i="1"/>
  <c r="M106" i="1"/>
  <c r="L106" i="1"/>
  <c r="M105" i="1"/>
  <c r="L105" i="1"/>
  <c r="M104" i="1"/>
  <c r="L104" i="1"/>
  <c r="M103" i="1"/>
  <c r="L103" i="1"/>
  <c r="M102" i="1"/>
  <c r="L102" i="1"/>
  <c r="M101" i="1"/>
  <c r="L101" i="1"/>
  <c r="M100" i="1"/>
  <c r="L100" i="1"/>
  <c r="M99" i="1"/>
  <c r="L99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L20" i="1"/>
  <c r="M19" i="1"/>
  <c r="L19" i="1"/>
  <c r="M18" i="1"/>
  <c r="L18" i="1"/>
  <c r="D9" i="3" l="1"/>
  <c r="E6" i="1" s="1"/>
  <c r="D12" i="3"/>
  <c r="L16" i="1"/>
  <c r="C24" i="3"/>
  <c r="D24" i="3"/>
  <c r="M20" i="1"/>
  <c r="M16" i="1"/>
  <c r="L17" i="1"/>
  <c r="H9" i="3" l="1"/>
  <c r="H8" i="3"/>
  <c r="H11" i="3"/>
  <c r="H10" i="3"/>
  <c r="H7" i="3"/>
  <c r="K6" i="1" s="1"/>
</calcChain>
</file>

<file path=xl/sharedStrings.xml><?xml version="1.0" encoding="utf-8"?>
<sst xmlns="http://schemas.openxmlformats.org/spreadsheetml/2006/main" count="545" uniqueCount="121">
  <si>
    <t>JG EFICIÊNCIA DIGITAL</t>
  </si>
  <si>
    <t>Acompanhamento de propostas</t>
  </si>
  <si>
    <t>Acompanhamento de propostas — modelo gratuito</t>
  </si>
  <si>
    <t>Modelo gratuito da JG Eficiência Digital</t>
  </si>
  <si>
    <t>contacto@jgeficienciadigital.pt</t>
  </si>
  <si>
    <t>https://jgeficienciadigital.pt/</t>
  </si>
  <si>
    <t>Organize as propostas e o próximo contacto com cada cliente.</t>
  </si>
  <si>
    <t>Um registo simples para perceber o que está em aberto, o que foi aceite e onde precisa de agir.</t>
  </si>
  <si>
    <t>Começar em quatro passos</t>
  </si>
  <si>
    <t>1. Explore os exemplos</t>
  </si>
  <si>
    <t>Abra Propostas e veja as oito linhas fictícias. O separador Resumo acompanha automaticamente os registos.</t>
  </si>
  <si>
    <t>2. Use os seus dados</t>
  </si>
  <si>
    <t>Em Propostas, selecione B16:K23 e prima Delete para apagar apenas os exemplos. Não apague as colunas L e M.</t>
  </si>
  <si>
    <t>3. Registe cada proposta</t>
  </si>
  <si>
    <t>Preencha uma referência única, o cliente, o serviço, o valor sem IVA e o estado. Acrescente a data de envio e o próximo contacto.</t>
  </si>
  <si>
    <t>4. Reveja os próximos contactos</t>
  </si>
  <si>
    <t>Filtre Acompanhamento por Em atraso ou Contactar hoje. Após contactar o cliente, atualize a data, o estado e a próxima ação.</t>
  </si>
  <si>
    <t>O que pode editar</t>
  </si>
  <si>
    <t>CREME — dados que preenche
Propostas: colunas B a K.</t>
  </si>
  <si>
    <t>VERDE CLARO — cálculos automáticos
Propostas: L e M. Resumo: indicadores.</t>
  </si>
  <si>
    <t>Capacidade: 100 propostas, entre as linhas 16 e 115. Continue na primeira linha livre dentro da tabela.
Os dias são de calendário. Números negativos na coluna L significam atraso. Não são enviadas notificações.
Use o Excel com o cálculo automático ativo. Os filtros de Propostas não alteram o resumo global.</t>
  </si>
  <si>
    <t>Precisa de adaptar este modelo ao seu negócio?</t>
  </si>
  <si>
    <t>A JG Eficiência Digital ajuda a adaptar ficheiros Excel, automatizar tarefas e criar relatórios Power BI para apoiar decisões mais informadas.</t>
  </si>
  <si>
    <t>Pode usar e partilhar este modelo gratuitamente. Não requer registo nem recolhe dados automaticamente.
Clientes, contactos e valores de exemplo são fictícios. Guarde uma cópia vazia antes de introduzir dados reais e partilhe apenas a cópia sem dados de clientes.
Este modelo acompanha propostas; não é um programa de faturação nem o calculador interno de preços da JG.</t>
  </si>
  <si>
    <t>JG Eficiência Digital — modelo gratuito para organizar pedidos, decisões e próximos contactos.</t>
  </si>
  <si>
    <t>E-MAIL  contacto@jgeficienciadigital.pt</t>
  </si>
  <si>
    <t>SITE  https://jgeficienciadigital.pt/</t>
  </si>
  <si>
    <t>PROPOSTAS REGISTADAS</t>
  </si>
  <si>
    <t>VALOR EM ABERTO</t>
  </si>
  <si>
    <t>VALOR ACEITE</t>
  </si>
  <si>
    <t>CONTACTOS EM ATRASO</t>
  </si>
  <si>
    <t>Comece em Instruções. Substitua os exemplos nas colunas B a K; as colunas L e M são automáticas.</t>
  </si>
  <si>
    <t>Preencha uma referência por proposta. Use os filtros da tabela para ver apenas um estado ou os contactos em atraso.</t>
  </si>
  <si>
    <t>100 linhas disponíveis (16 a 115). Os alertas são visuais e atualizam-se ao abrir ou recalcular o Excel.</t>
  </si>
  <si>
    <t>Registo de propostas</t>
  </si>
  <si>
    <t>Exemplos fictícios — valores sem IVA. Este ficheiro não calcula preços, não fatura e não envia mensagens.</t>
  </si>
  <si>
    <t>Referência</t>
  </si>
  <si>
    <t>Cliente</t>
  </si>
  <si>
    <t>Proposta / serviço</t>
  </si>
  <si>
    <t>Valor sem IVA</t>
  </si>
  <si>
    <t>Data de envio</t>
  </si>
  <si>
    <t>Estado</t>
  </si>
  <si>
    <t>Próximo contacto</t>
  </si>
  <si>
    <t>Próxima ação</t>
  </si>
  <si>
    <t>Contacto do cliente</t>
  </si>
  <si>
    <t>Notas</t>
  </si>
  <si>
    <t>Dias até contacto</t>
  </si>
  <si>
    <t>Acompanhamento</t>
  </si>
  <si>
    <t>PROP-001</t>
  </si>
  <si>
    <t>Pátio Verde</t>
  </si>
  <si>
    <t>Site institucional</t>
  </si>
  <si>
    <t>Enviada</t>
  </si>
  <si>
    <t>Confirmar receção da proposta</t>
  </si>
  <si>
    <t>cliente01@example.com</t>
  </si>
  <si>
    <t>Exemplo fictício: aguarda resposta.</t>
  </si>
  <si>
    <t>PROP-002</t>
  </si>
  <si>
    <t>Estúdio Lua</t>
  </si>
  <si>
    <t>Relatórios automáticos</t>
  </si>
  <si>
    <t>Em negociação</t>
  </si>
  <si>
    <t>Validar os últimos ajustes</t>
  </si>
  <si>
    <t>cliente02@example.com</t>
  </si>
  <si>
    <t>Exemplo fictício: rever o âmbito.</t>
  </si>
  <si>
    <t>PROP-003</t>
  </si>
  <si>
    <t>Casa Areal</t>
  </si>
  <si>
    <t>Mapa de custos</t>
  </si>
  <si>
    <t>Aceite</t>
  </si>
  <si>
    <t>Confirmar data de arranque</t>
  </si>
  <si>
    <t>cliente03@example.com</t>
  </si>
  <si>
    <t>Exemplo fictício: proposta aceite.</t>
  </si>
  <si>
    <t>PROP-004</t>
  </si>
  <si>
    <t>Atelier Brisa</t>
  </si>
  <si>
    <t>Site de apresentação</t>
  </si>
  <si>
    <t>Recusada</t>
  </si>
  <si>
    <t>Registar o motivo da decisão</t>
  </si>
  <si>
    <t>cliente04@example.com</t>
  </si>
  <si>
    <t>Exemplo fictício: projeto adiado.</t>
  </si>
  <si>
    <t>PROP-005</t>
  </si>
  <si>
    <t>Oficina Lume</t>
  </si>
  <si>
    <t>Relatório de vendas</t>
  </si>
  <si>
    <t>Recolher dúvidas do cliente</t>
  </si>
  <si>
    <t>cliente05@example.com</t>
  </si>
  <si>
    <t>Exemplo fictício: contacto agendado.</t>
  </si>
  <si>
    <t>PROP-006</t>
  </si>
  <si>
    <t>Loja Horizonte</t>
  </si>
  <si>
    <t>Controlo de stock</t>
  </si>
  <si>
    <t>Em preparação</t>
  </si>
  <si>
    <t>Concluir a proposta</t>
  </si>
  <si>
    <t>cliente06@example.com</t>
  </si>
  <si>
    <t>Exemplo fictício: ainda não enviada.</t>
  </si>
  <si>
    <t>PROP-007</t>
  </si>
  <si>
    <t>Clínica Jardim</t>
  </si>
  <si>
    <t>Relatório mensal</t>
  </si>
  <si>
    <t>Definir data de contacto</t>
  </si>
  <si>
    <t>cliente07@example.com</t>
  </si>
  <si>
    <t>Exemplo fictício: falta agendar.</t>
  </si>
  <si>
    <t>PROP-008</t>
  </si>
  <si>
    <t>Norte Forma</t>
  </si>
  <si>
    <t>Mapa comercial</t>
  </si>
  <si>
    <t>Preparar os próximos passos</t>
  </si>
  <si>
    <t>cliente08@example.com</t>
  </si>
  <si>
    <t>Resumo das propostas</t>
  </si>
  <si>
    <t>Resumo das propostas — valores sem IVA</t>
  </si>
  <si>
    <t>JG Eficiência Digital — visão global do registo, sem IVA</t>
  </si>
  <si>
    <t>Data dos alertas</t>
  </si>
  <si>
    <t>Propostas e valores</t>
  </si>
  <si>
    <t>Próximos contactos</t>
  </si>
  <si>
    <t>Propostas registadas</t>
  </si>
  <si>
    <t>Em atraso</t>
  </si>
  <si>
    <t>Valor registado</t>
  </si>
  <si>
    <t>Para hoje</t>
  </si>
  <si>
    <t>Valor em aberto</t>
  </si>
  <si>
    <t>Sem data definida</t>
  </si>
  <si>
    <t>Valor aceite</t>
  </si>
  <si>
    <t>Agendados</t>
  </si>
  <si>
    <t>Propostas aceites</t>
  </si>
  <si>
    <t>Estado por preencher</t>
  </si>
  <si>
    <t>Taxa de aceitação</t>
  </si>
  <si>
    <t>Em aberto = Em preparação + Enviada + Em negociação. Aceite não significa faturado nem recebido.
Taxa de aceitação = propostas aceites ÷ (aceites + recusadas). Sem decisões, aparece um traço.</t>
  </si>
  <si>
    <t>N.º de propostas</t>
  </si>
  <si>
    <t>TOTAL</t>
  </si>
  <si>
    <t>Para agir: abra Propostas e utilize o filtro Acompanhamento. Os alertas ignoram propostas aceites e recusadas.
Os totais incluem todos os registos com referência, mesmo quando a tabela está filtrada. Preencha o estado e o valor para obter um resumo completo.
Exemplos fictícios preparados em setembro de 2026. Ao abrir o ficheiro noutra data, os alertas podem mudar.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</si>
</sst>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dd\-mm\-yyyy"/>
    <numFmt numFmtId="166" formatCode="0.0%"/>
  </numFmts>
  <fonts count="20" x14ac:knownFonts="1">
    <font>
      <sz val="11"/>
      <color rgb="FF000000"/>
      <name val="Aptos Narrow"/>
    </font>
    <font>
      <b/>
      <sz val="10"/>
      <color rgb="FFFFFFFF"/>
      <name val="Arial"/>
    </font>
    <font>
      <sz val="10"/>
      <color rgb="FF193A48"/>
      <name val="Arial"/>
    </font>
    <font>
      <b/>
      <sz val="10"/>
      <color rgb="FF586F79"/>
      <name val="Arial"/>
    </font>
    <font>
      <b/>
      <sz val="20"/>
      <color rgb="FF2F7E7B"/>
      <name val="Arial"/>
    </font>
    <font>
      <sz val="11"/>
      <color rgb="FF193A48"/>
      <name val="Arial"/>
    </font>
    <font>
      <sz val="10"/>
      <color rgb="FF586F79"/>
      <name val="Arial"/>
    </font>
    <font>
      <b/>
      <sz val="11"/>
      <color rgb="FFFFFFFF"/>
      <name val="Arial"/>
    </font>
    <font>
      <sz val="10"/>
      <color rgb="FF586F79"/>
      <name val="Arial"/>
    </font>
    <font>
      <sz val="11"/>
      <color rgb="FF586F79"/>
      <name val="Arial"/>
    </font>
    <font>
      <b/>
      <sz val="11"/>
      <color rgb="FF2F7E7B"/>
      <name val="Arial"/>
    </font>
    <font>
      <sz val="10"/>
      <color rgb="FF193A48"/>
      <name val="Arial"/>
    </font>
    <font>
      <sz val="9"/>
      <color rgb="FF586F79"/>
      <name val="Arial"/>
    </font>
    <font>
      <b/>
      <sz val="10"/>
      <color rgb="FF2F7E7B"/>
      <name val="Arial"/>
    </font>
    <font>
      <b/>
      <sz val="10"/>
      <color rgb="FFAC3D38"/>
      <name val="Arial"/>
    </font>
    <font>
      <b/>
      <sz val="24"/>
      <color rgb="FFFFFFFF"/>
      <name val="Arial"/>
    </font>
    <font>
      <sz val="13"/>
      <color rgb="FFFFFFFF"/>
      <name val="Arial"/>
    </font>
    <font>
      <b/>
      <sz val="12"/>
      <color rgb="FF0D2C3B"/>
      <name val="Arial"/>
    </font>
    <font>
      <b/>
      <sz val="14"/>
      <color rgb="FF0D2C3B"/>
      <name val="Arial"/>
    </font>
    <font>
      <b/>
      <sz val="12"/>
      <color rgb="FFFFFFFF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D2C3B"/>
      </patternFill>
    </fill>
    <fill>
      <patternFill patternType="solid">
        <fgColor rgb="FFEAF4F3"/>
      </patternFill>
    </fill>
    <fill>
      <patternFill patternType="solid">
        <fgColor rgb="FFF7F4EA"/>
      </patternFill>
    </fill>
    <fill>
      <patternFill patternType="solid">
        <fgColor rgb="FF2F7E7B"/>
      </patternFill>
    </fill>
    <fill>
      <patternFill patternType="solid">
        <fgColor rgb="FFFFFBF0"/>
      </patternFill>
    </fill>
    <fill>
      <patternFill patternType="solid">
        <fgColor rgb="FF0D2C3B"/>
      </patternFill>
    </fill>
    <fill>
      <patternFill patternType="solid">
        <fgColor rgb="FFDDF0EF"/>
      </patternFill>
    </fill>
    <fill>
      <patternFill patternType="solid">
        <fgColor rgb="FF0D2C3B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E0E6"/>
      </left>
      <right/>
      <top style="thin">
        <color rgb="FFD9E0E6"/>
      </top>
      <bottom style="thin">
        <color rgb="FFD9E0E6"/>
      </bottom>
      <diagonal/>
    </border>
    <border>
      <left/>
      <right style="thin">
        <color rgb="FFD9E0E6"/>
      </right>
      <top style="thin">
        <color rgb="FFD9E0E6"/>
      </top>
      <bottom style="thin">
        <color rgb="FFD9E0E6"/>
      </bottom>
      <diagonal/>
    </border>
    <border>
      <left/>
      <right/>
      <top style="thin">
        <color rgb="FFD9E0E6"/>
      </top>
      <bottom style="thin">
        <color rgb="FFD9E0E6"/>
      </bottom>
      <diagonal/>
    </border>
    <border>
      <left style="thin">
        <color rgb="FFD9E0E6"/>
      </left>
      <right/>
      <top style="thin">
        <color rgb="FFD9E0E6"/>
      </top>
      <bottom/>
      <diagonal/>
    </border>
    <border>
      <left/>
      <right/>
      <top style="thin">
        <color rgb="FFD9E0E6"/>
      </top>
      <bottom/>
      <diagonal/>
    </border>
    <border>
      <left/>
      <right style="thin">
        <color rgb="FFD9E0E6"/>
      </right>
      <top style="thin">
        <color rgb="FFD9E0E6"/>
      </top>
      <bottom/>
      <diagonal/>
    </border>
    <border>
      <left style="thin">
        <color rgb="FFD9E0E6"/>
      </left>
      <right/>
      <top/>
      <bottom style="thin">
        <color rgb="FFD9E0E6"/>
      </bottom>
      <diagonal/>
    </border>
    <border>
      <left/>
      <right/>
      <top/>
      <bottom style="thin">
        <color rgb="FFD9E0E6"/>
      </bottom>
      <diagonal/>
    </border>
    <border>
      <left/>
      <right style="thin">
        <color rgb="FFD9E0E6"/>
      </right>
      <top/>
      <bottom style="thin">
        <color rgb="FFD9E0E6"/>
      </bottom>
      <diagonal/>
    </border>
    <border>
      <left style="thin">
        <color rgb="FFD9E0E6"/>
      </left>
      <right style="thin">
        <color rgb="FFD9E0E6"/>
      </right>
      <top style="thin">
        <color rgb="FFD9E0E6"/>
      </top>
      <bottom style="thin">
        <color rgb="FFD9E0E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CE5E8"/>
      </left>
      <right/>
      <top style="thin">
        <color rgb="FFDCE5E8"/>
      </top>
      <bottom/>
      <diagonal/>
    </border>
    <border>
      <left/>
      <right/>
      <top style="thin">
        <color rgb="FFDCE5E8"/>
      </top>
      <bottom/>
      <diagonal/>
    </border>
    <border>
      <left/>
      <right style="thin">
        <color rgb="FFDCE5E8"/>
      </right>
      <top style="thin">
        <color rgb="FFDCE5E8"/>
      </top>
      <bottom/>
      <diagonal/>
    </border>
    <border>
      <left style="thin">
        <color rgb="FFDCE5E8"/>
      </left>
      <right/>
      <top/>
      <bottom style="thin">
        <color rgb="FFDCE5E8"/>
      </bottom>
      <diagonal/>
    </border>
    <border>
      <left/>
      <right/>
      <top/>
      <bottom style="thin">
        <color rgb="FFDCE5E8"/>
      </bottom>
      <diagonal/>
    </border>
    <border>
      <left/>
      <right style="thin">
        <color rgb="FFDCE5E8"/>
      </right>
      <top/>
      <bottom style="thin">
        <color rgb="FFDCE5E8"/>
      </bottom>
      <diagonal/>
    </border>
    <border>
      <left style="thin">
        <color rgb="FFD9E0E6"/>
      </left>
      <right style="thin">
        <color rgb="FFFFFFFF"/>
      </right>
      <top style="thin">
        <color rgb="FFD9E0E6"/>
      </top>
      <bottom style="thin">
        <color rgb="FFD9E0E6"/>
      </bottom>
      <diagonal/>
    </border>
    <border>
      <left style="thin">
        <color rgb="FFFFFFFF"/>
      </left>
      <right style="thin">
        <color rgb="FFFFFFFF"/>
      </right>
      <top style="thin">
        <color rgb="FFD9E0E6"/>
      </top>
      <bottom style="thin">
        <color rgb="FFD9E0E6"/>
      </bottom>
      <diagonal/>
    </border>
    <border>
      <left style="thin">
        <color rgb="FFFFFFFF"/>
      </left>
      <right style="thin">
        <color rgb="FFD9E0E6"/>
      </right>
      <top style="thin">
        <color rgb="FFD9E0E6"/>
      </top>
      <bottom style="thin">
        <color rgb="FFD9E0E6"/>
      </bottom>
      <diagonal/>
    </border>
    <border>
      <left style="thin">
        <color rgb="FFD9E0E6"/>
      </left>
      <right/>
      <top/>
      <bottom/>
      <diagonal/>
    </border>
    <border>
      <left/>
      <right style="thin">
        <color rgb="FFD9E0E6"/>
      </right>
      <top/>
      <bottom/>
      <diagonal/>
    </border>
    <border>
      <left style="thin">
        <color rgb="FFD9E0E6"/>
      </left>
      <right/>
      <top/>
      <bottom style="hair">
        <color rgb="FFDCE5E8"/>
      </bottom>
      <diagonal/>
    </border>
    <border>
      <left/>
      <right/>
      <top/>
      <bottom style="hair">
        <color rgb="FFDCE5E8"/>
      </bottom>
      <diagonal/>
    </border>
    <border>
      <left/>
      <right style="thin">
        <color rgb="FFD9E0E6"/>
      </right>
      <top/>
      <bottom style="hair">
        <color rgb="FFDCE5E8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6" borderId="4" xfId="0" applyFont="1" applyFill="1" applyBorder="1" applyAlignment="1">
      <alignment horizontal="left" vertical="center" wrapText="1"/>
    </xf>
  </cellStyleXfs>
  <cellXfs count="95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4" borderId="27" xfId="0" applyFont="1" applyFill="1" applyBorder="1" applyAlignment="1">
      <alignment vertical="center" wrapText="1"/>
    </xf>
    <xf numFmtId="0" fontId="8" fillId="4" borderId="30" xfId="0" applyFont="1" applyFill="1" applyBorder="1" applyAlignment="1">
      <alignment vertical="center" wrapText="1"/>
    </xf>
    <xf numFmtId="1" fontId="8" fillId="4" borderId="14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1" fontId="8" fillId="4" borderId="29" xfId="0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1" fontId="2" fillId="2" borderId="0" xfId="0" applyNumberFormat="1" applyFont="1" applyFill="1"/>
    <xf numFmtId="1" fontId="13" fillId="2" borderId="0" xfId="0" applyNumberFormat="1" applyFont="1" applyFill="1"/>
    <xf numFmtId="164" fontId="2" fillId="2" borderId="0" xfId="0" applyNumberFormat="1" applyFont="1" applyFill="1"/>
    <xf numFmtId="164" fontId="13" fillId="2" borderId="0" xfId="0" applyNumberFormat="1" applyFont="1" applyFill="1"/>
    <xf numFmtId="166" fontId="13" fillId="2" borderId="0" xfId="0" applyNumberFormat="1" applyFont="1" applyFill="1"/>
    <xf numFmtId="0" fontId="1" fillId="3" borderId="0" xfId="0" applyFont="1" applyFill="1" applyAlignment="1">
      <alignment wrapText="1"/>
    </xf>
    <xf numFmtId="0" fontId="13" fillId="4" borderId="0" xfId="0" applyFont="1" applyFill="1"/>
    <xf numFmtId="164" fontId="2" fillId="4" borderId="0" xfId="0" applyNumberFormat="1" applyFont="1" applyFill="1"/>
    <xf numFmtId="164" fontId="13" fillId="4" borderId="0" xfId="0" applyNumberFormat="1" applyFont="1" applyFill="1"/>
    <xf numFmtId="1" fontId="2" fillId="4" borderId="0" xfId="0" applyNumberFormat="1" applyFont="1" applyFill="1"/>
    <xf numFmtId="1" fontId="13" fillId="4" borderId="0" xfId="0" applyNumberFormat="1" applyFont="1" applyFill="1"/>
    <xf numFmtId="0" fontId="2" fillId="7" borderId="14" xfId="0" applyFont="1" applyFill="1" applyBorder="1" applyAlignment="1" applyProtection="1">
      <alignment horizontal="left" vertical="center" wrapText="1"/>
      <protection locked="0"/>
    </xf>
    <xf numFmtId="0" fontId="2" fillId="7" borderId="14" xfId="0" applyFont="1" applyFill="1" applyBorder="1" applyAlignment="1" applyProtection="1">
      <alignment horizontal="center" vertical="center" wrapText="1"/>
      <protection locked="0"/>
    </xf>
    <xf numFmtId="164" fontId="2" fillId="7" borderId="14" xfId="0" applyNumberFormat="1" applyFont="1" applyFill="1" applyBorder="1" applyAlignment="1" applyProtection="1">
      <alignment horizontal="right" vertical="center" wrapText="1"/>
      <protection locked="0"/>
    </xf>
    <xf numFmtId="165" fontId="2" fillId="7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6" xfId="0" applyFont="1" applyFill="1" applyBorder="1" applyAlignment="1" applyProtection="1">
      <alignment vertical="center" wrapText="1"/>
      <protection locked="0"/>
    </xf>
    <xf numFmtId="0" fontId="2" fillId="7" borderId="4" xfId="0" applyFont="1" applyFill="1" applyBorder="1" applyAlignment="1" applyProtection="1">
      <alignment vertical="center" wrapText="1"/>
      <protection locked="0"/>
    </xf>
    <xf numFmtId="164" fontId="2" fillId="7" borderId="4" xfId="0" applyNumberFormat="1" applyFont="1" applyFill="1" applyBorder="1" applyAlignment="1" applyProtection="1">
      <alignment horizontal="righ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8" xfId="0" applyFont="1" applyFill="1" applyBorder="1" applyAlignment="1" applyProtection="1">
      <alignment vertical="center" wrapText="1"/>
      <protection locked="0"/>
    </xf>
    <xf numFmtId="0" fontId="2" fillId="7" borderId="29" xfId="0" applyFont="1" applyFill="1" applyBorder="1" applyAlignment="1" applyProtection="1">
      <alignment vertical="center" wrapText="1"/>
      <protection locked="0"/>
    </xf>
    <xf numFmtId="164" fontId="2" fillId="7" borderId="29" xfId="0" applyNumberFormat="1" applyFont="1" applyFill="1" applyBorder="1" applyAlignment="1" applyProtection="1">
      <alignment horizontal="right" vertical="center" wrapText="1"/>
      <protection locked="0"/>
    </xf>
    <xf numFmtId="165" fontId="2" fillId="7" borderId="29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vertical="center" wrapText="1"/>
    </xf>
    <xf numFmtId="0" fontId="15" fillId="8" borderId="32" xfId="1" applyFont="1" applyFill="1" applyBorder="1" applyAlignment="1">
      <alignment horizontal="left" vertical="center" wrapText="1"/>
    </xf>
    <xf numFmtId="0" fontId="15" fillId="8" borderId="32" xfId="1" applyFont="1" applyFill="1" applyBorder="1" applyAlignment="1">
      <alignment vertical="center" wrapText="1"/>
    </xf>
    <xf numFmtId="0" fontId="16" fillId="8" borderId="32" xfId="1" applyFont="1" applyFill="1" applyBorder="1" applyAlignment="1">
      <alignment horizontal="left" vertical="center" wrapText="1"/>
    </xf>
    <xf numFmtId="0" fontId="16" fillId="8" borderId="32" xfId="1" applyFont="1" applyFill="1" applyBorder="1" applyAlignment="1">
      <alignment vertical="center" wrapText="1"/>
    </xf>
    <xf numFmtId="0" fontId="18" fillId="9" borderId="32" xfId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1" fontId="4" fillId="2" borderId="21" xfId="0" applyNumberFormat="1" applyFont="1" applyFill="1" applyBorder="1" applyAlignment="1">
      <alignment horizontal="center" vertical="center" wrapText="1"/>
    </xf>
    <xf numFmtId="1" fontId="4" fillId="2" borderId="22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164" fontId="4" fillId="2" borderId="21" xfId="0" applyNumberFormat="1" applyFont="1" applyFill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15" fillId="8" borderId="31" xfId="1" applyFont="1" applyFill="1" applyBorder="1" applyAlignment="1">
      <alignment vertical="center" wrapText="1"/>
    </xf>
    <xf numFmtId="0" fontId="16" fillId="8" borderId="31" xfId="1" applyFont="1" applyFill="1" applyBorder="1" applyAlignment="1">
      <alignment vertical="center" wrapText="1"/>
    </xf>
    <xf numFmtId="0" fontId="19" fillId="10" borderId="31" xfId="1" applyFont="1" applyFill="1" applyBorder="1" applyAlignment="1">
      <alignment horizontal="center" vertical="center" wrapText="1"/>
    </xf>
    <xf numFmtId="0" fontId="17" fillId="9" borderId="31" xfId="1" applyFont="1" applyFill="1" applyBorder="1" applyAlignment="1">
      <alignment horizontal="center" vertical="center" wrapText="1"/>
    </xf>
    <xf numFmtId="0" fontId="18" fillId="9" borderId="31" xfId="1" applyFont="1" applyFill="1" applyBorder="1" applyAlignment="1">
      <alignment horizontal="center" vertical="center" wrapText="1"/>
    </xf>
    <xf numFmtId="0" fontId="11" fillId="7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9" fillId="2" borderId="0" xfId="0" applyFont="1" applyFill="1" applyAlignment="1">
      <alignment vertical="center" wrapText="1"/>
    </xf>
    <xf numFmtId="0" fontId="2" fillId="2" borderId="0" xfId="0" applyFont="1" applyFill="1"/>
    <xf numFmtId="0" fontId="13" fillId="2" borderId="0" xfId="0" applyFont="1" applyFill="1"/>
    <xf numFmtId="0" fontId="6" fillId="5" borderId="0" xfId="0" applyFont="1" applyFill="1" applyAlignment="1">
      <alignment vertical="center" wrapText="1"/>
    </xf>
    <xf numFmtId="165" fontId="13" fillId="2" borderId="0" xfId="0" applyNumberFormat="1" applyFont="1" applyFill="1"/>
    <xf numFmtId="0" fontId="14" fillId="2" borderId="0" xfId="0" applyFont="1" applyFill="1"/>
  </cellXfs>
  <cellStyles count="1">
    <cellStyle name="Normal" xfId="0" builtinId="0"/>
  </cellStyles>
  <dxfs count="10">
    <dxf>
      <font>
        <b/>
        <color rgb="FF2F633B"/>
      </font>
      <fill>
        <patternFill patternType="solid">
          <bgColor rgb="FFE3F2E3"/>
        </patternFill>
      </fill>
    </dxf>
    <dxf>
      <font>
        <b/>
        <color rgb="FF825400"/>
      </font>
      <fill>
        <patternFill patternType="solid">
          <bgColor rgb="FFFFF0C8"/>
        </patternFill>
      </fill>
    </dxf>
    <dxf>
      <font>
        <b/>
        <color rgb="FF825400"/>
      </font>
      <fill>
        <patternFill patternType="solid">
          <bgColor rgb="FFFFF0C8"/>
        </patternFill>
      </fill>
    </dxf>
    <dxf>
      <font>
        <b/>
        <color rgb="FF825400"/>
      </font>
      <fill>
        <patternFill patternType="solid">
          <bgColor rgb="FFFFF0C8"/>
        </patternFill>
      </fill>
    </dxf>
    <dxf>
      <font>
        <b/>
        <color rgb="FFAC3D38"/>
      </font>
      <fill>
        <patternFill patternType="solid">
          <bgColor rgb="FFFCECE9"/>
        </patternFill>
      </fill>
    </dxf>
    <dxf>
      <fill>
        <patternFill patternType="solid">
          <bgColor rgb="FFE5F2FA"/>
        </patternFill>
      </fill>
    </dxf>
    <dxf>
      <fill>
        <patternFill patternType="solid">
          <bgColor rgb="FFFFF0C8"/>
        </patternFill>
      </fill>
    </dxf>
    <dxf>
      <fill>
        <patternFill patternType="solid">
          <bgColor rgb="FFFCECE9"/>
        </patternFill>
      </fill>
    </dxf>
    <dxf>
      <fill>
        <patternFill patternType="solid">
          <bgColor rgb="FFE3F2E3"/>
        </patternFill>
      </fill>
    </dxf>
    <dxf>
      <font>
        <color rgb="FFAC3D38"/>
      </font>
      <fill>
        <patternFill patternType="solid">
          <bgColor rgb="FFFCEC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Propostas por estado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N.º de propostas</c:v>
          </c:tx>
          <c:spPr>
            <a:solidFill>
              <a:srgbClr val="2F7E7B"/>
            </a:solidFill>
          </c:spPr>
          <c:invertIfNegative val="1"/>
          <c:cat>
            <c:strRef>
              <c:f>Resumo!$B$18:$B$22</c:f>
              <c:strCache>
                <c:ptCount val="5"/>
                <c:pt idx="0">
                  <c:v>Em preparação</c:v>
                </c:pt>
                <c:pt idx="1">
                  <c:v>Enviada</c:v>
                </c:pt>
                <c:pt idx="2">
                  <c:v>Em negociação</c:v>
                </c:pt>
                <c:pt idx="3">
                  <c:v>Aceite</c:v>
                </c:pt>
                <c:pt idx="4">
                  <c:v>Recusada</c:v>
                </c:pt>
              </c:strCache>
            </c:strRef>
          </c:cat>
          <c:val>
            <c:numRef>
              <c:f>Resumo!$C$18:$C$22</c:f>
              <c:numCache>
                <c:formatCode>0</c:formatCode>
                <c:ptCount val="5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B4F9-4DD9-8D7F-390DADA63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762000" cy="762000"/>
    <xdr:pic>
      <xdr:nvPicPr>
        <xdr:cNvPr id="2" name="10cb30bf-6d8d-4a9a-a73e-ed667c222d2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9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Propostas" displayName="tbPropostas" ref="B15:M115" totalsRowShown="0">
  <autoFilter ref="B15:M115" xr:uid="{00000000-0009-0000-0100-000001000000}"/>
  <tableColumns count="12">
    <tableColumn id="1" xr3:uid="{00000000-0010-0000-0000-000001000000}" name="Referência"/>
    <tableColumn id="2" xr3:uid="{00000000-0010-0000-0000-000002000000}" name="Cliente"/>
    <tableColumn id="3" xr3:uid="{00000000-0010-0000-0000-000003000000}" name="Proposta / serviço"/>
    <tableColumn id="4" xr3:uid="{00000000-0010-0000-0000-000004000000}" name="Valor sem IVA"/>
    <tableColumn id="5" xr3:uid="{00000000-0010-0000-0000-000005000000}" name="Data de envio"/>
    <tableColumn id="6" xr3:uid="{00000000-0010-0000-0000-000006000000}" name="Estado"/>
    <tableColumn id="7" xr3:uid="{00000000-0010-0000-0000-000007000000}" name="Próximo contacto"/>
    <tableColumn id="8" xr3:uid="{00000000-0010-0000-0000-000008000000}" name="Próxima ação"/>
    <tableColumn id="9" xr3:uid="{00000000-0010-0000-0000-000009000000}" name="Contacto do cliente"/>
    <tableColumn id="10" xr3:uid="{00000000-0010-0000-0000-00000A000000}" name="Notas"/>
    <tableColumn id="11" xr3:uid="{00000000-0010-0000-0000-00000B000000}" name="Dias até contacto"/>
    <tableColumn id="12" xr3:uid="{00000000-0010-0000-0000-00000C000000}" name="Acompanhamen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geficienciadigital.pt/" TargetMode="External"/><Relationship Id="rId2" Type="http://schemas.openxmlformats.org/officeDocument/2006/relationships/hyperlink" Target="mailto:contacto@jgeficienciadigital.pt" TargetMode="External"/><Relationship Id="rId1" Type="http://schemas.openxmlformats.org/officeDocument/2006/relationships/hyperlink" Target="mailto:contacto@jgeficienciadigital.pt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jgeficienciadigital.p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jgeficienciadigital.pt/" TargetMode="External"/><Relationship Id="rId1" Type="http://schemas.openxmlformats.org/officeDocument/2006/relationships/hyperlink" Target="mailto:contacto@jgeficienciadigital.p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jgeficienciadigital.pt/" TargetMode="External"/><Relationship Id="rId2" Type="http://schemas.openxmlformats.org/officeDocument/2006/relationships/hyperlink" Target="mailto:contacto@jgeficienciadigital.pt" TargetMode="External"/><Relationship Id="rId1" Type="http://schemas.openxmlformats.org/officeDocument/2006/relationships/hyperlink" Target="mailto:contacto@jgeficienciadigital.pt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jgeficienciadigit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2C3B"/>
  </sheetPr>
  <dimension ref="A1:I40"/>
  <sheetViews>
    <sheetView showGridLines="0" tabSelected="1" workbookViewId="0"/>
  </sheetViews>
  <sheetFormatPr defaultRowHeight="14.5" x14ac:dyDescent="0.35"/>
  <cols>
    <col min="1" max="1" width="2.7265625" customWidth="1"/>
    <col min="2" max="9" width="14.7265625" customWidth="1"/>
  </cols>
  <sheetData>
    <row r="1" spans="1:9" ht="24" customHeight="1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ht="44" customHeight="1" x14ac:dyDescent="0.35">
      <c r="A2" s="2"/>
      <c r="B2" s="78" t="s">
        <v>0</v>
      </c>
      <c r="C2" s="78" t="s">
        <v>1</v>
      </c>
      <c r="D2" s="78" t="s">
        <v>1</v>
      </c>
      <c r="E2" s="78" t="s">
        <v>1</v>
      </c>
      <c r="F2" s="78" t="s">
        <v>1</v>
      </c>
      <c r="G2" s="78" t="s">
        <v>1</v>
      </c>
      <c r="H2" s="78" t="s">
        <v>1</v>
      </c>
      <c r="I2" s="78" t="s">
        <v>1</v>
      </c>
    </row>
    <row r="3" spans="1:9" ht="29" customHeight="1" x14ac:dyDescent="0.35">
      <c r="A3" s="2"/>
      <c r="B3" s="79" t="s">
        <v>2</v>
      </c>
      <c r="C3" s="79" t="s">
        <v>3</v>
      </c>
      <c r="D3" s="79" t="s">
        <v>3</v>
      </c>
      <c r="E3" s="79" t="s">
        <v>3</v>
      </c>
      <c r="F3" s="79" t="s">
        <v>3</v>
      </c>
      <c r="G3" s="79" t="s">
        <v>3</v>
      </c>
      <c r="H3" s="79" t="s">
        <v>3</v>
      </c>
      <c r="I3" s="79" t="s">
        <v>3</v>
      </c>
    </row>
    <row r="4" spans="1:9" ht="34" customHeight="1" x14ac:dyDescent="0.35">
      <c r="A4" s="2"/>
      <c r="B4" s="81" t="s">
        <v>4</v>
      </c>
      <c r="C4" s="81" t="s">
        <v>4</v>
      </c>
      <c r="D4" s="81" t="s">
        <v>4</v>
      </c>
      <c r="E4" s="81" t="s">
        <v>4</v>
      </c>
      <c r="F4" s="81" t="s">
        <v>5</v>
      </c>
      <c r="G4" s="81" t="s">
        <v>5</v>
      </c>
      <c r="H4" s="81" t="s">
        <v>5</v>
      </c>
      <c r="I4" s="81" t="s">
        <v>5</v>
      </c>
    </row>
    <row r="5" spans="1:9" ht="31" customHeight="1" x14ac:dyDescent="0.35">
      <c r="A5" s="2"/>
      <c r="B5" s="2"/>
      <c r="C5" s="88" t="s">
        <v>6</v>
      </c>
      <c r="D5" s="88" t="s">
        <v>6</v>
      </c>
      <c r="E5" s="88" t="s">
        <v>6</v>
      </c>
      <c r="F5" s="88" t="s">
        <v>6</v>
      </c>
      <c r="G5" s="88" t="s">
        <v>6</v>
      </c>
      <c r="H5" s="88" t="s">
        <v>6</v>
      </c>
      <c r="I5" s="88" t="s">
        <v>6</v>
      </c>
    </row>
    <row r="6" spans="1:9" ht="25" customHeight="1" x14ac:dyDescent="0.35">
      <c r="A6" s="2"/>
      <c r="B6" s="2"/>
      <c r="C6" s="89" t="s">
        <v>7</v>
      </c>
      <c r="D6" s="89" t="s">
        <v>7</v>
      </c>
      <c r="E6" s="89" t="s">
        <v>7</v>
      </c>
      <c r="F6" s="89" t="s">
        <v>7</v>
      </c>
      <c r="G6" s="89" t="s">
        <v>7</v>
      </c>
      <c r="H6" s="89" t="s">
        <v>7</v>
      </c>
      <c r="I6" s="89" t="s">
        <v>7</v>
      </c>
    </row>
    <row r="7" spans="1:9" ht="25" customHeight="1" x14ac:dyDescent="0.35">
      <c r="A7" s="2"/>
      <c r="B7" s="2"/>
      <c r="C7" s="89" t="s">
        <v>7</v>
      </c>
      <c r="D7" s="89" t="s">
        <v>7</v>
      </c>
      <c r="E7" s="89" t="s">
        <v>7</v>
      </c>
      <c r="F7" s="89" t="s">
        <v>7</v>
      </c>
      <c r="G7" s="89" t="s">
        <v>7</v>
      </c>
      <c r="H7" s="89" t="s">
        <v>7</v>
      </c>
      <c r="I7" s="89" t="s">
        <v>7</v>
      </c>
    </row>
    <row r="8" spans="1:9" ht="24" customHeight="1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ht="26" customHeight="1" x14ac:dyDescent="0.35">
      <c r="A9" s="2"/>
      <c r="B9" s="75" t="s">
        <v>8</v>
      </c>
      <c r="C9" s="75" t="s">
        <v>8</v>
      </c>
      <c r="D9" s="75" t="s">
        <v>8</v>
      </c>
      <c r="E9" s="75" t="s">
        <v>8</v>
      </c>
      <c r="F9" s="75" t="s">
        <v>8</v>
      </c>
      <c r="G9" s="75" t="s">
        <v>8</v>
      </c>
      <c r="H9" s="75" t="s">
        <v>8</v>
      </c>
      <c r="I9" s="75" t="s">
        <v>8</v>
      </c>
    </row>
    <row r="10" spans="1:9" ht="25" customHeight="1" x14ac:dyDescent="0.35">
      <c r="A10" s="2"/>
      <c r="B10" s="86" t="s">
        <v>9</v>
      </c>
      <c r="C10" s="86" t="s">
        <v>9</v>
      </c>
      <c r="D10" s="86" t="s">
        <v>9</v>
      </c>
      <c r="E10" s="86" t="s">
        <v>9</v>
      </c>
      <c r="F10" s="86" t="s">
        <v>9</v>
      </c>
      <c r="G10" s="86" t="s">
        <v>9</v>
      </c>
      <c r="H10" s="86" t="s">
        <v>9</v>
      </c>
      <c r="I10" s="86" t="s">
        <v>9</v>
      </c>
    </row>
    <row r="11" spans="1:9" ht="24" customHeight="1" x14ac:dyDescent="0.35">
      <c r="A11" s="2"/>
      <c r="B11" s="87" t="s">
        <v>10</v>
      </c>
      <c r="C11" s="87" t="s">
        <v>10</v>
      </c>
      <c r="D11" s="87" t="s">
        <v>10</v>
      </c>
      <c r="E11" s="87" t="s">
        <v>10</v>
      </c>
      <c r="F11" s="87" t="s">
        <v>10</v>
      </c>
      <c r="G11" s="87" t="s">
        <v>10</v>
      </c>
      <c r="H11" s="87" t="s">
        <v>10</v>
      </c>
      <c r="I11" s="87" t="s">
        <v>10</v>
      </c>
    </row>
    <row r="12" spans="1:9" ht="24" customHeight="1" x14ac:dyDescent="0.35">
      <c r="A12" s="2"/>
      <c r="B12" s="87" t="s">
        <v>10</v>
      </c>
      <c r="C12" s="87" t="s">
        <v>10</v>
      </c>
      <c r="D12" s="87" t="s">
        <v>10</v>
      </c>
      <c r="E12" s="87" t="s">
        <v>10</v>
      </c>
      <c r="F12" s="87" t="s">
        <v>10</v>
      </c>
      <c r="G12" s="87" t="s">
        <v>10</v>
      </c>
      <c r="H12" s="87" t="s">
        <v>10</v>
      </c>
      <c r="I12" s="87" t="s">
        <v>10</v>
      </c>
    </row>
    <row r="13" spans="1:9" ht="25" customHeight="1" x14ac:dyDescent="0.35">
      <c r="A13" s="2"/>
      <c r="B13" s="86" t="s">
        <v>11</v>
      </c>
      <c r="C13" s="86" t="s">
        <v>11</v>
      </c>
      <c r="D13" s="86" t="s">
        <v>11</v>
      </c>
      <c r="E13" s="86" t="s">
        <v>11</v>
      </c>
      <c r="F13" s="86" t="s">
        <v>11</v>
      </c>
      <c r="G13" s="86" t="s">
        <v>11</v>
      </c>
      <c r="H13" s="86" t="s">
        <v>11</v>
      </c>
      <c r="I13" s="86" t="s">
        <v>11</v>
      </c>
    </row>
    <row r="14" spans="1:9" ht="24" customHeight="1" x14ac:dyDescent="0.35">
      <c r="A14" s="2"/>
      <c r="B14" s="76" t="s">
        <v>12</v>
      </c>
      <c r="C14" s="76" t="s">
        <v>12</v>
      </c>
      <c r="D14" s="76" t="s">
        <v>12</v>
      </c>
      <c r="E14" s="76" t="s">
        <v>12</v>
      </c>
      <c r="F14" s="76" t="s">
        <v>12</v>
      </c>
      <c r="G14" s="76" t="s">
        <v>12</v>
      </c>
      <c r="H14" s="76" t="s">
        <v>12</v>
      </c>
      <c r="I14" s="76" t="s">
        <v>12</v>
      </c>
    </row>
    <row r="15" spans="1:9" ht="24" customHeight="1" x14ac:dyDescent="0.35">
      <c r="A15" s="2"/>
      <c r="B15" s="76" t="s">
        <v>12</v>
      </c>
      <c r="C15" s="76" t="s">
        <v>12</v>
      </c>
      <c r="D15" s="76" t="s">
        <v>12</v>
      </c>
      <c r="E15" s="76" t="s">
        <v>12</v>
      </c>
      <c r="F15" s="76" t="s">
        <v>12</v>
      </c>
      <c r="G15" s="76" t="s">
        <v>12</v>
      </c>
      <c r="H15" s="76" t="s">
        <v>12</v>
      </c>
      <c r="I15" s="76" t="s">
        <v>12</v>
      </c>
    </row>
    <row r="16" spans="1:9" ht="25" customHeight="1" x14ac:dyDescent="0.35">
      <c r="A16" s="2"/>
      <c r="B16" s="86" t="s">
        <v>13</v>
      </c>
      <c r="C16" s="86" t="s">
        <v>13</v>
      </c>
      <c r="D16" s="86" t="s">
        <v>13</v>
      </c>
      <c r="E16" s="86" t="s">
        <v>13</v>
      </c>
      <c r="F16" s="86" t="s">
        <v>13</v>
      </c>
      <c r="G16" s="86" t="s">
        <v>13</v>
      </c>
      <c r="H16" s="86" t="s">
        <v>13</v>
      </c>
      <c r="I16" s="86" t="s">
        <v>13</v>
      </c>
    </row>
    <row r="17" spans="1:9" ht="24" customHeight="1" x14ac:dyDescent="0.35">
      <c r="A17" s="2"/>
      <c r="B17" s="87" t="s">
        <v>14</v>
      </c>
      <c r="C17" s="87" t="s">
        <v>14</v>
      </c>
      <c r="D17" s="87" t="s">
        <v>14</v>
      </c>
      <c r="E17" s="87" t="s">
        <v>14</v>
      </c>
      <c r="F17" s="87" t="s">
        <v>14</v>
      </c>
      <c r="G17" s="87" t="s">
        <v>14</v>
      </c>
      <c r="H17" s="87" t="s">
        <v>14</v>
      </c>
      <c r="I17" s="87" t="s">
        <v>14</v>
      </c>
    </row>
    <row r="18" spans="1:9" ht="24" customHeight="1" x14ac:dyDescent="0.35">
      <c r="A18" s="2"/>
      <c r="B18" s="87" t="s">
        <v>14</v>
      </c>
      <c r="C18" s="87" t="s">
        <v>14</v>
      </c>
      <c r="D18" s="87" t="s">
        <v>14</v>
      </c>
      <c r="E18" s="87" t="s">
        <v>14</v>
      </c>
      <c r="F18" s="87" t="s">
        <v>14</v>
      </c>
      <c r="G18" s="87" t="s">
        <v>14</v>
      </c>
      <c r="H18" s="87" t="s">
        <v>14</v>
      </c>
      <c r="I18" s="87" t="s">
        <v>14</v>
      </c>
    </row>
    <row r="19" spans="1:9" ht="25" customHeight="1" x14ac:dyDescent="0.35">
      <c r="A19" s="2"/>
      <c r="B19" s="86" t="s">
        <v>15</v>
      </c>
      <c r="C19" s="86" t="s">
        <v>15</v>
      </c>
      <c r="D19" s="86" t="s">
        <v>15</v>
      </c>
      <c r="E19" s="86" t="s">
        <v>15</v>
      </c>
      <c r="F19" s="86" t="s">
        <v>15</v>
      </c>
      <c r="G19" s="86" t="s">
        <v>15</v>
      </c>
      <c r="H19" s="86" t="s">
        <v>15</v>
      </c>
      <c r="I19" s="86" t="s">
        <v>15</v>
      </c>
    </row>
    <row r="20" spans="1:9" ht="24" customHeight="1" x14ac:dyDescent="0.35">
      <c r="A20" s="2"/>
      <c r="B20" s="76" t="s">
        <v>16</v>
      </c>
      <c r="C20" s="76" t="s">
        <v>16</v>
      </c>
      <c r="D20" s="76" t="s">
        <v>16</v>
      </c>
      <c r="E20" s="76" t="s">
        <v>16</v>
      </c>
      <c r="F20" s="76" t="s">
        <v>16</v>
      </c>
      <c r="G20" s="76" t="s">
        <v>16</v>
      </c>
      <c r="H20" s="76" t="s">
        <v>16</v>
      </c>
      <c r="I20" s="76" t="s">
        <v>16</v>
      </c>
    </row>
    <row r="21" spans="1:9" ht="24" customHeight="1" x14ac:dyDescent="0.35">
      <c r="A21" s="2"/>
      <c r="B21" s="76" t="s">
        <v>16</v>
      </c>
      <c r="C21" s="76" t="s">
        <v>16</v>
      </c>
      <c r="D21" s="76" t="s">
        <v>16</v>
      </c>
      <c r="E21" s="76" t="s">
        <v>16</v>
      </c>
      <c r="F21" s="76" t="s">
        <v>16</v>
      </c>
      <c r="G21" s="76" t="s">
        <v>16</v>
      </c>
      <c r="H21" s="76" t="s">
        <v>16</v>
      </c>
      <c r="I21" s="76" t="s">
        <v>16</v>
      </c>
    </row>
    <row r="22" spans="1:9" ht="24" customHeight="1" x14ac:dyDescent="0.35">
      <c r="A22" s="2"/>
      <c r="B22" s="2"/>
      <c r="C22" s="2"/>
      <c r="D22" s="2"/>
      <c r="E22" s="2"/>
      <c r="F22" s="2"/>
      <c r="G22" s="2"/>
      <c r="H22" s="2"/>
      <c r="I22" s="2"/>
    </row>
    <row r="23" spans="1:9" ht="26" customHeight="1" x14ac:dyDescent="0.35">
      <c r="A23" s="2"/>
      <c r="B23" s="75" t="s">
        <v>17</v>
      </c>
      <c r="C23" s="75" t="s">
        <v>17</v>
      </c>
      <c r="D23" s="75" t="s">
        <v>17</v>
      </c>
      <c r="E23" s="75" t="s">
        <v>17</v>
      </c>
      <c r="F23" s="75" t="s">
        <v>17</v>
      </c>
      <c r="G23" s="75" t="s">
        <v>17</v>
      </c>
      <c r="H23" s="75" t="s">
        <v>17</v>
      </c>
      <c r="I23" s="75" t="s">
        <v>17</v>
      </c>
    </row>
    <row r="24" spans="1:9" ht="23" customHeight="1" x14ac:dyDescent="0.35">
      <c r="A24" s="2"/>
      <c r="B24" s="83" t="s">
        <v>18</v>
      </c>
      <c r="C24" s="83" t="s">
        <v>18</v>
      </c>
      <c r="D24" s="83" t="s">
        <v>18</v>
      </c>
      <c r="E24" s="83" t="s">
        <v>18</v>
      </c>
      <c r="F24" s="84" t="s">
        <v>19</v>
      </c>
      <c r="G24" s="84" t="s">
        <v>19</v>
      </c>
      <c r="H24" s="84" t="s">
        <v>19</v>
      </c>
      <c r="I24" s="84" t="s">
        <v>19</v>
      </c>
    </row>
    <row r="25" spans="1:9" ht="23" customHeight="1" x14ac:dyDescent="0.35">
      <c r="A25" s="2"/>
      <c r="B25" s="83" t="s">
        <v>18</v>
      </c>
      <c r="C25" s="83" t="s">
        <v>18</v>
      </c>
      <c r="D25" s="83" t="s">
        <v>18</v>
      </c>
      <c r="E25" s="83" t="s">
        <v>18</v>
      </c>
      <c r="F25" s="84" t="s">
        <v>19</v>
      </c>
      <c r="G25" s="84" t="s">
        <v>19</v>
      </c>
      <c r="H25" s="84" t="s">
        <v>19</v>
      </c>
      <c r="I25" s="84" t="s">
        <v>19</v>
      </c>
    </row>
    <row r="26" spans="1:9" ht="24" customHeight="1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9" ht="24" customHeight="1" x14ac:dyDescent="0.35">
      <c r="A27" s="2"/>
      <c r="B27" s="85" t="s">
        <v>20</v>
      </c>
      <c r="C27" s="85" t="s">
        <v>20</v>
      </c>
      <c r="D27" s="85" t="s">
        <v>20</v>
      </c>
      <c r="E27" s="85" t="s">
        <v>20</v>
      </c>
      <c r="F27" s="85" t="s">
        <v>20</v>
      </c>
      <c r="G27" s="85" t="s">
        <v>20</v>
      </c>
      <c r="H27" s="85" t="s">
        <v>20</v>
      </c>
      <c r="I27" s="85" t="s">
        <v>20</v>
      </c>
    </row>
    <row r="28" spans="1:9" ht="24" customHeight="1" x14ac:dyDescent="0.35">
      <c r="A28" s="2"/>
      <c r="B28" s="85" t="s">
        <v>20</v>
      </c>
      <c r="C28" s="85" t="s">
        <v>20</v>
      </c>
      <c r="D28" s="85" t="s">
        <v>20</v>
      </c>
      <c r="E28" s="85" t="s">
        <v>20</v>
      </c>
      <c r="F28" s="85" t="s">
        <v>20</v>
      </c>
      <c r="G28" s="85" t="s">
        <v>20</v>
      </c>
      <c r="H28" s="85" t="s">
        <v>20</v>
      </c>
      <c r="I28" s="85" t="s">
        <v>20</v>
      </c>
    </row>
    <row r="29" spans="1:9" ht="24" customHeight="1" x14ac:dyDescent="0.35">
      <c r="A29" s="2"/>
      <c r="B29" s="85" t="s">
        <v>20</v>
      </c>
      <c r="C29" s="85" t="s">
        <v>20</v>
      </c>
      <c r="D29" s="85" t="s">
        <v>20</v>
      </c>
      <c r="E29" s="85" t="s">
        <v>20</v>
      </c>
      <c r="F29" s="85" t="s">
        <v>20</v>
      </c>
      <c r="G29" s="85" t="s">
        <v>20</v>
      </c>
      <c r="H29" s="85" t="s">
        <v>20</v>
      </c>
      <c r="I29" s="85" t="s">
        <v>20</v>
      </c>
    </row>
    <row r="30" spans="1:9" ht="24" customHeight="1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ht="26" customHeight="1" x14ac:dyDescent="0.35">
      <c r="A31" s="2"/>
      <c r="B31" s="75" t="s">
        <v>21</v>
      </c>
      <c r="C31" s="75" t="s">
        <v>21</v>
      </c>
      <c r="D31" s="75" t="s">
        <v>21</v>
      </c>
      <c r="E31" s="75" t="s">
        <v>21</v>
      </c>
      <c r="F31" s="75" t="s">
        <v>21</v>
      </c>
      <c r="G31" s="75" t="s">
        <v>21</v>
      </c>
      <c r="H31" s="75" t="s">
        <v>21</v>
      </c>
      <c r="I31" s="75" t="s">
        <v>21</v>
      </c>
    </row>
    <row r="32" spans="1:9" ht="24" customHeight="1" x14ac:dyDescent="0.35">
      <c r="A32" s="2"/>
      <c r="B32" s="76" t="s">
        <v>22</v>
      </c>
      <c r="C32" s="76" t="s">
        <v>22</v>
      </c>
      <c r="D32" s="76" t="s">
        <v>22</v>
      </c>
      <c r="E32" s="76" t="s">
        <v>22</v>
      </c>
      <c r="F32" s="76" t="s">
        <v>22</v>
      </c>
      <c r="G32" s="76" t="s">
        <v>22</v>
      </c>
      <c r="H32" s="76" t="s">
        <v>22</v>
      </c>
      <c r="I32" s="76" t="s">
        <v>22</v>
      </c>
    </row>
    <row r="33" spans="1:9" ht="24" customHeight="1" x14ac:dyDescent="0.35">
      <c r="A33" s="2"/>
      <c r="B33" s="76" t="s">
        <v>22</v>
      </c>
      <c r="C33" s="76" t="s">
        <v>22</v>
      </c>
      <c r="D33" s="76" t="s">
        <v>22</v>
      </c>
      <c r="E33" s="76" t="s">
        <v>22</v>
      </c>
      <c r="F33" s="76" t="s">
        <v>22</v>
      </c>
      <c r="G33" s="76" t="s">
        <v>22</v>
      </c>
      <c r="H33" s="76" t="s">
        <v>22</v>
      </c>
      <c r="I33" s="76" t="s">
        <v>22</v>
      </c>
    </row>
    <row r="34" spans="1:9" ht="34" customHeight="1" x14ac:dyDescent="0.35">
      <c r="A34" s="2"/>
      <c r="B34" s="82" t="s">
        <v>0</v>
      </c>
      <c r="C34" s="82" t="s">
        <v>0</v>
      </c>
      <c r="D34" s="82" t="s">
        <v>0</v>
      </c>
      <c r="E34" s="82" t="s">
        <v>0</v>
      </c>
      <c r="F34" s="82" t="s">
        <v>0</v>
      </c>
      <c r="G34" s="82" t="s">
        <v>0</v>
      </c>
      <c r="H34" s="82" t="s">
        <v>0</v>
      </c>
      <c r="I34" s="82" t="s">
        <v>0</v>
      </c>
    </row>
    <row r="35" spans="1:9" ht="34" customHeight="1" x14ac:dyDescent="0.35">
      <c r="A35" s="2"/>
      <c r="B35" s="80" t="s">
        <v>4</v>
      </c>
      <c r="C35" s="80" t="s">
        <v>4</v>
      </c>
      <c r="D35" s="80" t="s">
        <v>4</v>
      </c>
      <c r="E35" s="80" t="s">
        <v>4</v>
      </c>
      <c r="F35" s="80" t="s">
        <v>5</v>
      </c>
      <c r="G35" s="80" t="s">
        <v>5</v>
      </c>
      <c r="H35" s="80" t="s">
        <v>5</v>
      </c>
      <c r="I35" s="80" t="s">
        <v>5</v>
      </c>
    </row>
    <row r="36" spans="1:9" ht="24" customHeight="1" x14ac:dyDescent="0.35">
      <c r="A36" s="2"/>
      <c r="B36" s="2"/>
      <c r="C36" s="2"/>
      <c r="D36" s="2"/>
      <c r="E36" s="2"/>
      <c r="F36" s="2"/>
      <c r="G36" s="2"/>
      <c r="H36" s="2"/>
      <c r="I36" s="2"/>
    </row>
    <row r="37" spans="1:9" ht="22" customHeight="1" x14ac:dyDescent="0.35">
      <c r="A37" s="2"/>
      <c r="B37" s="77" t="s">
        <v>23</v>
      </c>
      <c r="C37" s="77" t="s">
        <v>23</v>
      </c>
      <c r="D37" s="77" t="s">
        <v>23</v>
      </c>
      <c r="E37" s="77" t="s">
        <v>23</v>
      </c>
      <c r="F37" s="77" t="s">
        <v>23</v>
      </c>
      <c r="G37" s="77" t="s">
        <v>23</v>
      </c>
      <c r="H37" s="77" t="s">
        <v>23</v>
      </c>
      <c r="I37" s="77" t="s">
        <v>23</v>
      </c>
    </row>
    <row r="38" spans="1:9" ht="22" customHeight="1" x14ac:dyDescent="0.35">
      <c r="A38" s="2"/>
      <c r="B38" s="77" t="s">
        <v>23</v>
      </c>
      <c r="C38" s="77" t="s">
        <v>23</v>
      </c>
      <c r="D38" s="77" t="s">
        <v>23</v>
      </c>
      <c r="E38" s="77" t="s">
        <v>23</v>
      </c>
      <c r="F38" s="77" t="s">
        <v>23</v>
      </c>
      <c r="G38" s="77" t="s">
        <v>23</v>
      </c>
      <c r="H38" s="77" t="s">
        <v>23</v>
      </c>
      <c r="I38" s="77" t="s">
        <v>23</v>
      </c>
    </row>
    <row r="39" spans="1:9" ht="22" customHeight="1" x14ac:dyDescent="0.35">
      <c r="A39" s="2"/>
      <c r="B39" s="77" t="s">
        <v>23</v>
      </c>
      <c r="C39" s="77" t="s">
        <v>23</v>
      </c>
      <c r="D39" s="77" t="s">
        <v>23</v>
      </c>
      <c r="E39" s="77" t="s">
        <v>23</v>
      </c>
      <c r="F39" s="77" t="s">
        <v>23</v>
      </c>
      <c r="G39" s="77" t="s">
        <v>23</v>
      </c>
      <c r="H39" s="77" t="s">
        <v>23</v>
      </c>
      <c r="I39" s="77" t="s">
        <v>23</v>
      </c>
    </row>
    <row r="40" spans="1:9" ht="24" customHeight="1" x14ac:dyDescent="0.35">
      <c r="A40" s="2"/>
      <c r="B40" s="2"/>
      <c r="C40" s="2"/>
      <c r="D40" s="2"/>
      <c r="E40" s="2"/>
      <c r="F40" s="2"/>
      <c r="G40" s="2"/>
      <c r="H40" s="2"/>
      <c r="I40" s="2"/>
    </row>
  </sheetData>
  <sheetProtection sheet="1" objects="1" scenarios="1" formatCells="1" formatColumns="1" formatRows="1" insertColumns="1" insertRows="1" insertHyperlinks="1" deleteColumns="1" deleteRows="1" selectLockedCells="0" selectUnlockedCells="0" sort="1" autoFilter="0" pivotTables="1" algorithmName="SHA-512" hashValue="9kZw5nUgzt1UDn/pj19WtWcJ4XYp64X70LfiIunR6O+oPX2plphcMHeBqHq/gVcQ6kr7oJ/Xtw5H12i9kNMqeA==" saltValue="NbQcRlD3IM7dTtnPX54GMQ==" spinCount="100000"/>
  <mergeCells count="25">
    <mergeCell ref="B14:I15"/>
    <mergeCell ref="B16:I16"/>
    <mergeCell ref="B17:I18"/>
    <mergeCell ref="B19:I19"/>
    <mergeCell ref="C5:I5"/>
    <mergeCell ref="C6:I7"/>
    <mergeCell ref="B9:I9"/>
    <mergeCell ref="B10:I10"/>
    <mergeCell ref="B11:I12"/>
    <mergeCell ref="B31:I31"/>
    <mergeCell ref="B32:I33"/>
    <mergeCell ref="B37:I39"/>
    <mergeCell ref="B2:I2"/>
    <mergeCell ref="B3:I3"/>
    <mergeCell ref="B35:E35"/>
    <mergeCell ref="F35:I35"/>
    <mergeCell ref="B4:E4"/>
    <mergeCell ref="F4:I4"/>
    <mergeCell ref="B34:I34"/>
    <mergeCell ref="B20:I21"/>
    <mergeCell ref="B23:I23"/>
    <mergeCell ref="B24:E25"/>
    <mergeCell ref="F24:I25"/>
    <mergeCell ref="B27:I29"/>
    <mergeCell ref="B13:I13"/>
  </mergeCells>
  <hyperlinks>
    <hyperlink ref="B4" r:id="rId1" xr:uid="{00000000-0004-0000-0000-000000000000}"/>
    <hyperlink ref="B35" r:id="rId2" xr:uid="{00000000-0004-0000-0000-000001000000}"/>
    <hyperlink ref="F4" r:id="rId3" xr:uid="{00000000-0004-0000-0000-000002000000}"/>
    <hyperlink ref="F35" r:id="rId4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E7B"/>
  </sheetPr>
  <dimension ref="A1:S999"/>
  <sheetViews>
    <sheetView showGridLines="0" workbookViewId="0">
      <selection activeCell="B4" sqref="B4:G4"/>
    </sheetView>
  </sheetViews>
  <sheetFormatPr defaultColWidth="12.6328125" defaultRowHeight="14.5" x14ac:dyDescent="0.35"/>
  <cols>
    <col min="1" max="1" width="2.7265625" style="1" customWidth="1"/>
    <col min="2" max="2" width="14.36328125" style="1" customWidth="1"/>
    <col min="3" max="3" width="20.6328125" style="1" customWidth="1"/>
    <col min="4" max="4" width="27.453125" style="1" customWidth="1"/>
    <col min="5" max="5" width="14.36328125" style="1" customWidth="1"/>
    <col min="6" max="6" width="13.08984375" style="1" customWidth="1"/>
    <col min="7" max="7" width="16.26953125" customWidth="1"/>
    <col min="8" max="8" width="14.36328125" customWidth="1"/>
    <col min="9" max="9" width="29.36328125" style="1" customWidth="1"/>
    <col min="10" max="10" width="25" style="1" customWidth="1"/>
    <col min="11" max="11" width="31.90625" style="1" customWidth="1"/>
    <col min="12" max="12" width="10" customWidth="1"/>
    <col min="13" max="13" width="19.36328125" customWidth="1"/>
    <col min="14" max="14" width="14" style="1" customWidth="1"/>
    <col min="15" max="15" width="17" style="1" customWidth="1"/>
    <col min="16" max="16" width="3" style="1" customWidth="1"/>
    <col min="17" max="17" width="24" style="1" customWidth="1"/>
    <col min="18" max="18" width="14" style="1" customWidth="1"/>
    <col min="19" max="19" width="16" style="1" customWidth="1"/>
    <col min="20" max="27" width="8.81640625" style="1" customWidth="1"/>
    <col min="28" max="16384" width="12.6328125" style="1"/>
  </cols>
  <sheetData>
    <row r="1" spans="1:19" x14ac:dyDescent="0.3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</row>
    <row r="2" spans="1:19" ht="44" customHeight="1" x14ac:dyDescent="0.35">
      <c r="A2" s="5"/>
      <c r="B2" s="46" t="s">
        <v>0</v>
      </c>
      <c r="C2" s="47" t="s">
        <v>1</v>
      </c>
      <c r="D2" s="47" t="s">
        <v>1</v>
      </c>
      <c r="E2" s="47" t="s">
        <v>1</v>
      </c>
      <c r="F2" s="47" t="s">
        <v>1</v>
      </c>
      <c r="G2" s="47" t="s">
        <v>1</v>
      </c>
      <c r="H2" s="47" t="s">
        <v>1</v>
      </c>
      <c r="I2" s="47" t="s">
        <v>1</v>
      </c>
      <c r="J2" s="47" t="s">
        <v>1</v>
      </c>
      <c r="K2" s="47" t="s">
        <v>1</v>
      </c>
      <c r="L2" s="47" t="s">
        <v>1</v>
      </c>
      <c r="M2" s="47" t="s">
        <v>1</v>
      </c>
      <c r="N2"/>
      <c r="O2"/>
      <c r="P2"/>
      <c r="Q2"/>
      <c r="R2"/>
      <c r="S2"/>
    </row>
    <row r="3" spans="1:19" ht="29" customHeight="1" x14ac:dyDescent="0.35">
      <c r="A3" s="5"/>
      <c r="B3" s="48" t="s">
        <v>2</v>
      </c>
      <c r="C3" s="49" t="s">
        <v>24</v>
      </c>
      <c r="D3" s="49" t="s">
        <v>24</v>
      </c>
      <c r="E3" s="49" t="s">
        <v>24</v>
      </c>
      <c r="F3" s="49" t="s">
        <v>24</v>
      </c>
      <c r="G3" s="49" t="s">
        <v>24</v>
      </c>
      <c r="H3" s="49" t="s">
        <v>24</v>
      </c>
      <c r="I3" s="49" t="s">
        <v>24</v>
      </c>
      <c r="J3" s="49" t="s">
        <v>24</v>
      </c>
      <c r="K3" s="49" t="s">
        <v>24</v>
      </c>
      <c r="L3" s="49" t="s">
        <v>24</v>
      </c>
      <c r="M3" s="49" t="s">
        <v>24</v>
      </c>
      <c r="N3"/>
      <c r="O3"/>
      <c r="P3"/>
      <c r="Q3"/>
      <c r="R3"/>
      <c r="S3"/>
    </row>
    <row r="4" spans="1:19" ht="34" customHeight="1" x14ac:dyDescent="0.35">
      <c r="A4" s="5"/>
      <c r="B4" s="50" t="s">
        <v>25</v>
      </c>
      <c r="C4" s="50" t="s">
        <v>25</v>
      </c>
      <c r="D4" s="50" t="s">
        <v>25</v>
      </c>
      <c r="E4" s="50" t="s">
        <v>25</v>
      </c>
      <c r="F4" s="50" t="s">
        <v>25</v>
      </c>
      <c r="G4" s="50" t="s">
        <v>25</v>
      </c>
      <c r="H4" s="50" t="s">
        <v>26</v>
      </c>
      <c r="I4" s="50" t="s">
        <v>26</v>
      </c>
      <c r="J4" s="50" t="s">
        <v>26</v>
      </c>
      <c r="K4" s="50" t="s">
        <v>26</v>
      </c>
      <c r="L4" s="50" t="s">
        <v>26</v>
      </c>
      <c r="M4" s="50" t="s">
        <v>26</v>
      </c>
      <c r="N4"/>
      <c r="O4"/>
      <c r="P4"/>
      <c r="Q4"/>
      <c r="R4"/>
      <c r="S4"/>
    </row>
    <row r="5" spans="1:19" ht="26" customHeight="1" x14ac:dyDescent="0.35">
      <c r="A5" s="5"/>
      <c r="B5" s="51" t="s">
        <v>27</v>
      </c>
      <c r="C5" s="52" t="s">
        <v>27</v>
      </c>
      <c r="D5" s="53" t="s">
        <v>27</v>
      </c>
      <c r="E5" s="51" t="s">
        <v>28</v>
      </c>
      <c r="F5" s="52" t="s">
        <v>28</v>
      </c>
      <c r="G5" s="53" t="s">
        <v>28</v>
      </c>
      <c r="H5" s="51" t="s">
        <v>29</v>
      </c>
      <c r="I5" s="52" t="s">
        <v>29</v>
      </c>
      <c r="J5" s="53" t="s">
        <v>29</v>
      </c>
      <c r="K5" s="51" t="s">
        <v>30</v>
      </c>
      <c r="L5" s="52" t="s">
        <v>30</v>
      </c>
      <c r="M5" s="53" t="s">
        <v>30</v>
      </c>
      <c r="N5"/>
      <c r="O5"/>
      <c r="P5"/>
      <c r="Q5"/>
      <c r="R5"/>
      <c r="S5"/>
    </row>
    <row r="6" spans="1:19" ht="26" customHeight="1" x14ac:dyDescent="0.35">
      <c r="A6" s="5"/>
      <c r="B6" s="54">
        <f>Resumo!D7</f>
        <v>8</v>
      </c>
      <c r="C6" s="55"/>
      <c r="D6" s="56"/>
      <c r="E6" s="69">
        <f>Resumo!D9</f>
        <v>2660</v>
      </c>
      <c r="F6" s="70"/>
      <c r="G6" s="71"/>
      <c r="H6" s="69">
        <f>Resumo!D10</f>
        <v>880</v>
      </c>
      <c r="I6" s="70"/>
      <c r="J6" s="71"/>
      <c r="K6" s="54">
        <f ca="1">Resumo!H7</f>
        <v>1</v>
      </c>
      <c r="L6" s="55"/>
      <c r="M6" s="56"/>
      <c r="N6"/>
      <c r="O6"/>
      <c r="P6"/>
      <c r="Q6"/>
      <c r="R6"/>
      <c r="S6"/>
    </row>
    <row r="7" spans="1:19" ht="26" customHeight="1" x14ac:dyDescent="0.35">
      <c r="A7" s="5"/>
      <c r="B7" s="57"/>
      <c r="C7" s="58"/>
      <c r="D7" s="59"/>
      <c r="E7" s="72"/>
      <c r="F7" s="73"/>
      <c r="G7" s="74"/>
      <c r="H7" s="72"/>
      <c r="I7" s="73"/>
      <c r="J7" s="74"/>
      <c r="K7" s="57"/>
      <c r="L7" s="58"/>
      <c r="M7" s="59"/>
      <c r="N7"/>
      <c r="O7"/>
      <c r="P7"/>
      <c r="Q7"/>
      <c r="R7"/>
      <c r="S7"/>
    </row>
    <row r="8" spans="1:19" ht="13.5" customHeight="1" x14ac:dyDescent="0.3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/>
      <c r="O8"/>
      <c r="P8"/>
      <c r="Q8"/>
      <c r="R8"/>
      <c r="S8"/>
    </row>
    <row r="9" spans="1:19" ht="28" customHeight="1" x14ac:dyDescent="0.35">
      <c r="A9" s="5"/>
      <c r="B9" s="60" t="s">
        <v>31</v>
      </c>
      <c r="C9" s="61" t="s">
        <v>31</v>
      </c>
      <c r="D9" s="62" t="s">
        <v>31</v>
      </c>
      <c r="E9" s="60" t="s">
        <v>31</v>
      </c>
      <c r="F9" s="61" t="s">
        <v>31</v>
      </c>
      <c r="G9" s="62" t="s">
        <v>31</v>
      </c>
      <c r="H9" s="60" t="s">
        <v>31</v>
      </c>
      <c r="I9" s="61" t="s">
        <v>31</v>
      </c>
      <c r="J9" s="62" t="s">
        <v>31</v>
      </c>
      <c r="K9" s="60" t="s">
        <v>31</v>
      </c>
      <c r="L9" s="61" t="s">
        <v>31</v>
      </c>
      <c r="M9" s="62" t="s">
        <v>31</v>
      </c>
      <c r="N9"/>
      <c r="O9"/>
      <c r="P9"/>
      <c r="Q9"/>
      <c r="R9"/>
      <c r="S9"/>
    </row>
    <row r="10" spans="1:19" ht="25" customHeight="1" x14ac:dyDescent="0.35">
      <c r="A10" s="5"/>
      <c r="B10" s="63" t="s">
        <v>32</v>
      </c>
      <c r="C10" s="64" t="s">
        <v>32</v>
      </c>
      <c r="D10" s="65" t="s">
        <v>32</v>
      </c>
      <c r="E10" s="63" t="s">
        <v>32</v>
      </c>
      <c r="F10" s="64" t="s">
        <v>32</v>
      </c>
      <c r="G10" s="65" t="s">
        <v>32</v>
      </c>
      <c r="H10" s="63" t="s">
        <v>32</v>
      </c>
      <c r="I10" s="64" t="s">
        <v>32</v>
      </c>
      <c r="J10" s="65" t="s">
        <v>32</v>
      </c>
      <c r="K10" s="63" t="s">
        <v>32</v>
      </c>
      <c r="L10" s="64" t="s">
        <v>32</v>
      </c>
      <c r="M10" s="65" t="s">
        <v>32</v>
      </c>
      <c r="N10"/>
      <c r="O10"/>
      <c r="P10"/>
      <c r="Q10"/>
      <c r="R10"/>
      <c r="S10"/>
    </row>
    <row r="11" spans="1:19" ht="25" customHeight="1" x14ac:dyDescent="0.35">
      <c r="A11" s="5"/>
      <c r="B11" s="66" t="s">
        <v>33</v>
      </c>
      <c r="C11" s="67" t="s">
        <v>33</v>
      </c>
      <c r="D11" s="68" t="s">
        <v>33</v>
      </c>
      <c r="E11" s="66" t="s">
        <v>33</v>
      </c>
      <c r="F11" s="67" t="s">
        <v>33</v>
      </c>
      <c r="G11" s="68" t="s">
        <v>33</v>
      </c>
      <c r="H11" s="66" t="s">
        <v>33</v>
      </c>
      <c r="I11" s="67" t="s">
        <v>33</v>
      </c>
      <c r="J11" s="68" t="s">
        <v>33</v>
      </c>
      <c r="K11" s="66" t="s">
        <v>33</v>
      </c>
      <c r="L11" s="67" t="s">
        <v>33</v>
      </c>
      <c r="M11" s="68" t="s">
        <v>33</v>
      </c>
      <c r="N11"/>
      <c r="O11"/>
      <c r="P11"/>
      <c r="Q11"/>
      <c r="R11"/>
      <c r="S11"/>
    </row>
    <row r="12" spans="1:19" ht="13.5" customHeight="1" x14ac:dyDescent="0.3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/>
      <c r="O12"/>
      <c r="P12"/>
      <c r="Q12"/>
      <c r="R12"/>
      <c r="S12"/>
    </row>
    <row r="13" spans="1:19" ht="26" customHeight="1" x14ac:dyDescent="0.35">
      <c r="A13" s="5"/>
      <c r="B13" s="1" t="s">
        <v>34</v>
      </c>
      <c r="C13" s="43" t="s">
        <v>34</v>
      </c>
      <c r="D13" s="43" t="s">
        <v>34</v>
      </c>
      <c r="E13" s="43" t="s">
        <v>34</v>
      </c>
      <c r="F13" s="43" t="s">
        <v>34</v>
      </c>
      <c r="G13" s="43" t="s">
        <v>34</v>
      </c>
      <c r="H13" s="43" t="s">
        <v>34</v>
      </c>
      <c r="I13" s="43" t="s">
        <v>34</v>
      </c>
      <c r="J13" s="43" t="s">
        <v>34</v>
      </c>
      <c r="K13" s="43" t="s">
        <v>34</v>
      </c>
      <c r="L13" s="43" t="s">
        <v>34</v>
      </c>
      <c r="M13" s="43" t="s">
        <v>34</v>
      </c>
      <c r="N13"/>
      <c r="O13"/>
      <c r="P13"/>
      <c r="Q13"/>
      <c r="R13"/>
      <c r="S13"/>
    </row>
    <row r="14" spans="1:19" ht="25" customHeight="1" x14ac:dyDescent="0.35">
      <c r="A14" s="5"/>
      <c r="B14" s="44" t="s">
        <v>35</v>
      </c>
      <c r="C14" s="45" t="s">
        <v>35</v>
      </c>
      <c r="D14" s="45" t="s">
        <v>35</v>
      </c>
      <c r="E14" s="45" t="s">
        <v>35</v>
      </c>
      <c r="F14" s="45" t="s">
        <v>35</v>
      </c>
      <c r="G14" s="45" t="s">
        <v>35</v>
      </c>
      <c r="H14" s="45" t="s">
        <v>35</v>
      </c>
      <c r="I14" s="45" t="s">
        <v>35</v>
      </c>
      <c r="J14" s="45" t="s">
        <v>35</v>
      </c>
      <c r="K14" s="45" t="s">
        <v>35</v>
      </c>
      <c r="L14" s="45" t="s">
        <v>35</v>
      </c>
      <c r="M14" s="45" t="s">
        <v>35</v>
      </c>
      <c r="N14"/>
      <c r="O14"/>
      <c r="P14"/>
      <c r="Q14"/>
      <c r="R14"/>
      <c r="S14"/>
    </row>
    <row r="15" spans="1:19" ht="38" customHeight="1" x14ac:dyDescent="0.35">
      <c r="A15" s="5"/>
      <c r="B15" s="10" t="s">
        <v>36</v>
      </c>
      <c r="C15" s="11" t="s">
        <v>37</v>
      </c>
      <c r="D15" s="11" t="s">
        <v>38</v>
      </c>
      <c r="E15" s="11" t="s">
        <v>39</v>
      </c>
      <c r="F15" s="11" t="s">
        <v>40</v>
      </c>
      <c r="G15" s="11" t="s">
        <v>41</v>
      </c>
      <c r="H15" s="11" t="s">
        <v>42</v>
      </c>
      <c r="I15" s="11" t="s">
        <v>43</v>
      </c>
      <c r="J15" s="11" t="s">
        <v>44</v>
      </c>
      <c r="K15" s="11" t="s">
        <v>45</v>
      </c>
      <c r="L15" s="11" t="s">
        <v>46</v>
      </c>
      <c r="M15" s="12" t="s">
        <v>47</v>
      </c>
      <c r="N15"/>
      <c r="O15"/>
      <c r="P15"/>
      <c r="Q15"/>
      <c r="R15"/>
      <c r="S15"/>
    </row>
    <row r="16" spans="1:19" ht="40" customHeight="1" x14ac:dyDescent="0.35">
      <c r="A16" s="5"/>
      <c r="B16" s="31" t="s">
        <v>48</v>
      </c>
      <c r="C16" s="31" t="s">
        <v>49</v>
      </c>
      <c r="D16" s="32" t="s">
        <v>50</v>
      </c>
      <c r="E16" s="33">
        <v>750</v>
      </c>
      <c r="F16" s="34">
        <v>46263</v>
      </c>
      <c r="G16" s="32" t="s">
        <v>51</v>
      </c>
      <c r="H16" s="34">
        <v>46271</v>
      </c>
      <c r="I16" s="31" t="s">
        <v>52</v>
      </c>
      <c r="J16" s="32" t="s">
        <v>53</v>
      </c>
      <c r="K16" s="31" t="s">
        <v>54</v>
      </c>
      <c r="L16" s="16">
        <f ca="1">IF(OR(B16="",H16="",G16="Aceite",G16="Recusada"),"",H16-Resumo!H4)</f>
        <v>-2</v>
      </c>
      <c r="M16" s="13" t="str">
        <f ca="1">IF(B16="","",IF(COUNTIF(Resumo!$B$18:$B$22,G16)=0,"Escolher estado",IF(OR(G16="Aceite",G16="Recusada"),"Concluída",IF(H16="","Definir data",IF(H16&lt;Resumo!$H$4,"Em atraso",IF(H16=Resumo!$H$4,"Contactar hoje","Agendado"))))))</f>
        <v>Em atraso</v>
      </c>
      <c r="N16"/>
      <c r="O16"/>
      <c r="P16"/>
      <c r="Q16"/>
      <c r="R16"/>
      <c r="S16"/>
    </row>
    <row r="17" spans="1:19" ht="40" customHeight="1" x14ac:dyDescent="0.35">
      <c r="A17" s="5"/>
      <c r="B17" s="31" t="s">
        <v>55</v>
      </c>
      <c r="C17" s="31" t="s">
        <v>56</v>
      </c>
      <c r="D17" s="32" t="s">
        <v>57</v>
      </c>
      <c r="E17" s="33">
        <v>480</v>
      </c>
      <c r="F17" s="34">
        <v>46266</v>
      </c>
      <c r="G17" s="32" t="s">
        <v>58</v>
      </c>
      <c r="H17" s="34">
        <v>46273</v>
      </c>
      <c r="I17" s="31" t="s">
        <v>59</v>
      </c>
      <c r="J17" s="32" t="s">
        <v>60</v>
      </c>
      <c r="K17" s="31" t="s">
        <v>61</v>
      </c>
      <c r="L17" s="16">
        <f ca="1">IF(OR(B17="",H17="",G17="Aceite",G17="Recusada"),"",H17-Resumo!H4)</f>
        <v>0</v>
      </c>
      <c r="M17" s="13" t="str">
        <f ca="1">IF(B17="","",IF(COUNTIF(Resumo!$B$18:$B$22,G17)=0,"Escolher estado",IF(OR(G17="Aceite",G17="Recusada"),"Concluída",IF(H17="","Definir data",IF(H17&lt;Resumo!$H$4,"Em atraso",IF(H17=Resumo!$H$4,"Contactar hoje","Agendado"))))))</f>
        <v>Contactar hoje</v>
      </c>
      <c r="N17"/>
      <c r="O17"/>
      <c r="P17"/>
      <c r="Q17"/>
      <c r="R17"/>
      <c r="S17"/>
    </row>
    <row r="18" spans="1:19" ht="40" customHeight="1" x14ac:dyDescent="0.35">
      <c r="A18" s="5"/>
      <c r="B18" s="31" t="s">
        <v>62</v>
      </c>
      <c r="C18" s="31" t="s">
        <v>63</v>
      </c>
      <c r="D18" s="32" t="s">
        <v>64</v>
      </c>
      <c r="E18" s="33">
        <v>320</v>
      </c>
      <c r="F18" s="34">
        <v>46253</v>
      </c>
      <c r="G18" s="32" t="s">
        <v>65</v>
      </c>
      <c r="H18" s="34"/>
      <c r="I18" s="31" t="s">
        <v>66</v>
      </c>
      <c r="J18" s="32" t="s">
        <v>67</v>
      </c>
      <c r="K18" s="31" t="s">
        <v>68</v>
      </c>
      <c r="L18" s="16" t="str">
        <f>IF(OR(B18="",H18="",G18="Aceite",G18="Recusada"),"",H18-Resumo!H4)</f>
        <v/>
      </c>
      <c r="M18" s="13" t="str">
        <f>IF(B18="","",IF(COUNTIF(Resumo!$B$18:$B$22,G18)=0,"Escolher estado",IF(OR(G18="Aceite",G18="Recusada"),"Concluída",IF(H18="","Definir data",IF(H18&lt;Resumo!$H$4,"Em atraso",IF(H18=Resumo!$H$4,"Contactar hoje","Agendado"))))))</f>
        <v>Concluída</v>
      </c>
      <c r="N18"/>
      <c r="O18"/>
      <c r="P18"/>
      <c r="Q18"/>
      <c r="R18"/>
      <c r="S18"/>
    </row>
    <row r="19" spans="1:19" ht="40" customHeight="1" x14ac:dyDescent="0.35">
      <c r="A19" s="5"/>
      <c r="B19" s="31" t="s">
        <v>69</v>
      </c>
      <c r="C19" s="31" t="s">
        <v>70</v>
      </c>
      <c r="D19" s="32" t="s">
        <v>71</v>
      </c>
      <c r="E19" s="33">
        <v>890</v>
      </c>
      <c r="F19" s="34">
        <v>46258</v>
      </c>
      <c r="G19" s="32" t="s">
        <v>72</v>
      </c>
      <c r="H19" s="34"/>
      <c r="I19" s="31" t="s">
        <v>73</v>
      </c>
      <c r="J19" s="32" t="s">
        <v>74</v>
      </c>
      <c r="K19" s="31" t="s">
        <v>75</v>
      </c>
      <c r="L19" s="16" t="str">
        <f>IF(OR(B19="",H19="",G19="Aceite",G19="Recusada"),"",H19-Resumo!H4)</f>
        <v/>
      </c>
      <c r="M19" s="13" t="str">
        <f>IF(B19="","",IF(COUNTIF(Resumo!$B$18:$B$22,G19)=0,"Escolher estado",IF(OR(G19="Aceite",G19="Recusada"),"Concluída",IF(H19="","Definir data",IF(H19&lt;Resumo!$H$4,"Em atraso",IF(H19=Resumo!$H$4,"Contactar hoje","Agendado"))))))</f>
        <v>Concluída</v>
      </c>
      <c r="N19"/>
      <c r="O19"/>
      <c r="P19"/>
      <c r="Q19"/>
      <c r="R19"/>
      <c r="S19"/>
    </row>
    <row r="20" spans="1:19" ht="40" customHeight="1" x14ac:dyDescent="0.35">
      <c r="A20" s="5"/>
      <c r="B20" s="31" t="s">
        <v>76</v>
      </c>
      <c r="C20" s="31" t="s">
        <v>77</v>
      </c>
      <c r="D20" s="32" t="s">
        <v>78</v>
      </c>
      <c r="E20" s="33">
        <v>650</v>
      </c>
      <c r="F20" s="34">
        <v>46270</v>
      </c>
      <c r="G20" s="32" t="s">
        <v>51</v>
      </c>
      <c r="H20" s="34">
        <v>46276</v>
      </c>
      <c r="I20" s="31" t="s">
        <v>79</v>
      </c>
      <c r="J20" s="32" t="s">
        <v>80</v>
      </c>
      <c r="K20" s="31" t="s">
        <v>81</v>
      </c>
      <c r="L20" s="16">
        <f ca="1">IF(OR(B20="",H20="",G20="Aceite",G20="Recusada"),"",H20-Resumo!H4)</f>
        <v>3</v>
      </c>
      <c r="M20" s="13" t="str">
        <f ca="1">IF(B20="","",IF(COUNTIF(Resumo!$B$18:$B$22,G20)=0,"Escolher estado",IF(OR(G20="Aceite",G20="Recusada"),"Concluída",IF(H20="","Definir data",IF(H20&lt;Resumo!$H$4,"Em atraso",IF(H20=Resumo!$H$4,"Contactar hoje","Agendado"))))))</f>
        <v>Agendado</v>
      </c>
      <c r="N20"/>
      <c r="O20"/>
      <c r="P20"/>
      <c r="Q20"/>
      <c r="R20"/>
      <c r="S20"/>
    </row>
    <row r="21" spans="1:19" ht="40" customHeight="1" x14ac:dyDescent="0.35">
      <c r="A21" s="5"/>
      <c r="B21" s="31" t="s">
        <v>82</v>
      </c>
      <c r="C21" s="31" t="s">
        <v>83</v>
      </c>
      <c r="D21" s="32" t="s">
        <v>84</v>
      </c>
      <c r="E21" s="33">
        <v>420</v>
      </c>
      <c r="F21" s="34"/>
      <c r="G21" s="32" t="s">
        <v>85</v>
      </c>
      <c r="H21" s="34"/>
      <c r="I21" s="31" t="s">
        <v>86</v>
      </c>
      <c r="J21" s="32" t="s">
        <v>87</v>
      </c>
      <c r="K21" s="31" t="s">
        <v>88</v>
      </c>
      <c r="L21" s="16" t="str">
        <f>IF(OR(B21="",H21="",G21="Aceite",G21="Recusada"),"",H21-Resumo!H4)</f>
        <v/>
      </c>
      <c r="M21" s="13" t="str">
        <f>IF(B21="","",IF(COUNTIF(Resumo!$B$18:$B$22,G21)=0,"Escolher estado",IF(OR(G21="Aceite",G21="Recusada"),"Concluída",IF(H21="","Definir data",IF(H21&lt;Resumo!$H$4,"Em atraso",IF(H21=Resumo!$H$4,"Contactar hoje","Agendado"))))))</f>
        <v>Definir data</v>
      </c>
      <c r="N21"/>
      <c r="O21"/>
      <c r="P21"/>
      <c r="Q21"/>
      <c r="R21"/>
      <c r="S21"/>
    </row>
    <row r="22" spans="1:19" ht="40" customHeight="1" x14ac:dyDescent="0.35">
      <c r="A22" s="5"/>
      <c r="B22" s="31" t="s">
        <v>89</v>
      </c>
      <c r="C22" s="31" t="s">
        <v>90</v>
      </c>
      <c r="D22" s="32" t="s">
        <v>91</v>
      </c>
      <c r="E22" s="33">
        <v>360</v>
      </c>
      <c r="F22" s="34">
        <v>46271</v>
      </c>
      <c r="G22" s="32" t="s">
        <v>51</v>
      </c>
      <c r="H22" s="34"/>
      <c r="I22" s="31" t="s">
        <v>92</v>
      </c>
      <c r="J22" s="32" t="s">
        <v>93</v>
      </c>
      <c r="K22" s="31" t="s">
        <v>94</v>
      </c>
      <c r="L22" s="16" t="str">
        <f>IF(OR(B22="",H22="",G22="Aceite",G22="Recusada"),"",H22-Resumo!H4)</f>
        <v/>
      </c>
      <c r="M22" s="13" t="str">
        <f>IF(B22="","",IF(COUNTIF(Resumo!$B$18:$B$22,G22)=0,"Escolher estado",IF(OR(G22="Aceite",G22="Recusada"),"Concluída",IF(H22="","Definir data",IF(H22&lt;Resumo!$H$4,"Em atraso",IF(H22=Resumo!$H$4,"Contactar hoje","Agendado"))))))</f>
        <v>Definir data</v>
      </c>
      <c r="N22"/>
      <c r="O22"/>
      <c r="P22"/>
      <c r="Q22"/>
      <c r="R22"/>
      <c r="S22"/>
    </row>
    <row r="23" spans="1:19" ht="40" customHeight="1" x14ac:dyDescent="0.35">
      <c r="A23" s="5"/>
      <c r="B23" s="31" t="s">
        <v>95</v>
      </c>
      <c r="C23" s="31" t="s">
        <v>96</v>
      </c>
      <c r="D23" s="32" t="s">
        <v>97</v>
      </c>
      <c r="E23" s="33">
        <v>560</v>
      </c>
      <c r="F23" s="34">
        <v>46261</v>
      </c>
      <c r="G23" s="32" t="s">
        <v>65</v>
      </c>
      <c r="H23" s="34"/>
      <c r="I23" s="31" t="s">
        <v>98</v>
      </c>
      <c r="J23" s="32" t="s">
        <v>99</v>
      </c>
      <c r="K23" s="31" t="s">
        <v>68</v>
      </c>
      <c r="L23" s="16" t="str">
        <f>IF(OR(B23="",H23="",G23="Aceite",G23="Recusada"),"",H23-Resumo!H4)</f>
        <v/>
      </c>
      <c r="M23" s="13" t="str">
        <f>IF(B23="","",IF(COUNTIF(Resumo!$B$18:$B$22,G23)=0,"Escolher estado",IF(OR(G23="Aceite",G23="Recusada"),"Concluída",IF(H23="","Definir data",IF(H23&lt;Resumo!$H$4,"Em atraso",IF(H23=Resumo!$H$4,"Contactar hoje","Agendado"))))))</f>
        <v>Concluída</v>
      </c>
      <c r="N23"/>
      <c r="O23"/>
      <c r="P23"/>
      <c r="Q23"/>
      <c r="R23"/>
      <c r="S23"/>
    </row>
    <row r="24" spans="1:19" ht="40" customHeight="1" x14ac:dyDescent="0.35">
      <c r="A24" s="5"/>
      <c r="B24" s="31"/>
      <c r="C24" s="31"/>
      <c r="D24" s="32"/>
      <c r="E24" s="33"/>
      <c r="F24" s="34"/>
      <c r="G24" s="32"/>
      <c r="H24" s="34"/>
      <c r="I24" s="31"/>
      <c r="J24" s="32"/>
      <c r="K24" s="31"/>
      <c r="L24" s="16" t="str">
        <f>IF(OR(B24="",H24="",G24="Aceite",G24="Recusada"),"",H24-Resumo!H4)</f>
        <v/>
      </c>
      <c r="M24" s="13" t="str">
        <f>IF(B24="","",IF(COUNTIF(Resumo!$B$18:$B$22,G24)=0,"Escolher estado",IF(OR(G24="Aceite",G24="Recusada"),"Concluída",IF(H24="","Definir data",IF(H24&lt;Resumo!$H$4,"Em atraso",IF(H24=Resumo!$H$4,"Contactar hoje","Agendado"))))))</f>
        <v/>
      </c>
      <c r="N24"/>
      <c r="O24"/>
      <c r="P24"/>
      <c r="Q24"/>
      <c r="R24"/>
      <c r="S24"/>
    </row>
    <row r="25" spans="1:19" ht="40" customHeight="1" x14ac:dyDescent="0.35">
      <c r="A25" s="5"/>
      <c r="B25" s="31"/>
      <c r="C25" s="31"/>
      <c r="D25" s="32"/>
      <c r="E25" s="33"/>
      <c r="F25" s="34"/>
      <c r="G25" s="32"/>
      <c r="H25" s="34"/>
      <c r="I25" s="31"/>
      <c r="J25" s="32"/>
      <c r="K25" s="31"/>
      <c r="L25" s="16" t="str">
        <f>IF(OR(B25="",H25="",G25="Aceite",G25="Recusada"),"",H25-Resumo!H4)</f>
        <v/>
      </c>
      <c r="M25" s="13" t="str">
        <f>IF(B25="","",IF(COUNTIF(Resumo!$B$18:$B$22,G25)=0,"Escolher estado",IF(OR(G25="Aceite",G25="Recusada"),"Concluída",IF(H25="","Definir data",IF(H25&lt;Resumo!$H$4,"Em atraso",IF(H25=Resumo!$H$4,"Contactar hoje","Agendado"))))))</f>
        <v/>
      </c>
      <c r="N25"/>
      <c r="O25"/>
      <c r="P25"/>
      <c r="Q25"/>
      <c r="R25"/>
      <c r="S25"/>
    </row>
    <row r="26" spans="1:19" ht="40" customHeight="1" x14ac:dyDescent="0.35">
      <c r="A26" s="5"/>
      <c r="B26" s="31"/>
      <c r="C26" s="31"/>
      <c r="D26" s="32"/>
      <c r="E26" s="33"/>
      <c r="F26" s="34"/>
      <c r="G26" s="32"/>
      <c r="H26" s="34"/>
      <c r="I26" s="31"/>
      <c r="J26" s="32"/>
      <c r="K26" s="31"/>
      <c r="L26" s="16" t="str">
        <f>IF(OR(B26="",H26="",G26="Aceite",G26="Recusada"),"",H26-Resumo!H4)</f>
        <v/>
      </c>
      <c r="M26" s="13" t="str">
        <f>IF(B26="","",IF(COUNTIF(Resumo!$B$18:$B$22,G26)=0,"Escolher estado",IF(OR(G26="Aceite",G26="Recusada"),"Concluída",IF(H26="","Definir data",IF(H26&lt;Resumo!$H$4,"Em atraso",IF(H26=Resumo!$H$4,"Contactar hoje","Agendado"))))))</f>
        <v/>
      </c>
      <c r="N26"/>
      <c r="O26"/>
      <c r="P26"/>
      <c r="Q26"/>
      <c r="R26"/>
      <c r="S26"/>
    </row>
    <row r="27" spans="1:19" ht="40" customHeight="1" x14ac:dyDescent="0.35">
      <c r="A27" s="5"/>
      <c r="B27" s="31"/>
      <c r="C27" s="31"/>
      <c r="D27" s="32"/>
      <c r="E27" s="33"/>
      <c r="F27" s="34"/>
      <c r="G27" s="32"/>
      <c r="H27" s="34"/>
      <c r="I27" s="31"/>
      <c r="J27" s="32"/>
      <c r="K27" s="31"/>
      <c r="L27" s="16" t="str">
        <f>IF(OR(B27="",H27="",G27="Aceite",G27="Recusada"),"",H27-Resumo!H4)</f>
        <v/>
      </c>
      <c r="M27" s="13" t="str">
        <f>IF(B27="","",IF(COUNTIF(Resumo!$B$18:$B$22,G27)=0,"Escolher estado",IF(OR(G27="Aceite",G27="Recusada"),"Concluída",IF(H27="","Definir data",IF(H27&lt;Resumo!$H$4,"Em atraso",IF(H27=Resumo!$H$4,"Contactar hoje","Agendado"))))))</f>
        <v/>
      </c>
      <c r="N27"/>
      <c r="O27"/>
      <c r="P27"/>
      <c r="Q27"/>
      <c r="R27"/>
      <c r="S27"/>
    </row>
    <row r="28" spans="1:19" ht="40" customHeight="1" x14ac:dyDescent="0.35">
      <c r="A28" s="5"/>
      <c r="B28" s="31"/>
      <c r="C28" s="31"/>
      <c r="D28" s="32"/>
      <c r="E28" s="33"/>
      <c r="F28" s="34"/>
      <c r="G28" s="32"/>
      <c r="H28" s="34"/>
      <c r="I28" s="31"/>
      <c r="J28" s="32"/>
      <c r="K28" s="31"/>
      <c r="L28" s="16" t="str">
        <f>IF(OR(B28="",H28="",G28="Aceite",G28="Recusada"),"",H28-Resumo!H4)</f>
        <v/>
      </c>
      <c r="M28" s="13" t="str">
        <f>IF(B28="","",IF(COUNTIF(Resumo!$B$18:$B$22,G28)=0,"Escolher estado",IF(OR(G28="Aceite",G28="Recusada"),"Concluída",IF(H28="","Definir data",IF(H28&lt;Resumo!$H$4,"Em atraso",IF(H28=Resumo!$H$4,"Contactar hoje","Agendado"))))))</f>
        <v/>
      </c>
      <c r="N28"/>
      <c r="O28"/>
      <c r="P28"/>
      <c r="Q28"/>
      <c r="R28"/>
      <c r="S28"/>
    </row>
    <row r="29" spans="1:19" ht="40" customHeight="1" x14ac:dyDescent="0.35">
      <c r="A29" s="5"/>
      <c r="B29" s="31"/>
      <c r="C29" s="31"/>
      <c r="D29" s="32"/>
      <c r="E29" s="33"/>
      <c r="F29" s="34"/>
      <c r="G29" s="32"/>
      <c r="H29" s="34"/>
      <c r="I29" s="31"/>
      <c r="J29" s="32"/>
      <c r="K29" s="31"/>
      <c r="L29" s="16" t="str">
        <f>IF(OR(B29="",H29="",G29="Aceite",G29="Recusada"),"",H29-Resumo!H4)</f>
        <v/>
      </c>
      <c r="M29" s="13" t="str">
        <f>IF(B29="","",IF(COUNTIF(Resumo!$B$18:$B$22,G29)=0,"Escolher estado",IF(OR(G29="Aceite",G29="Recusada"),"Concluída",IF(H29="","Definir data",IF(H29&lt;Resumo!$H$4,"Em atraso",IF(H29=Resumo!$H$4,"Contactar hoje","Agendado"))))))</f>
        <v/>
      </c>
      <c r="N29"/>
      <c r="O29"/>
      <c r="P29"/>
      <c r="Q29"/>
      <c r="R29"/>
      <c r="S29"/>
    </row>
    <row r="30" spans="1:19" ht="40" customHeight="1" x14ac:dyDescent="0.35">
      <c r="A30" s="5"/>
      <c r="B30" s="31"/>
      <c r="C30" s="31"/>
      <c r="D30" s="32"/>
      <c r="E30" s="33"/>
      <c r="F30" s="34"/>
      <c r="G30" s="32"/>
      <c r="H30" s="34"/>
      <c r="I30" s="31"/>
      <c r="J30" s="32"/>
      <c r="K30" s="31"/>
      <c r="L30" s="16" t="str">
        <f>IF(OR(B30="",H30="",G30="Aceite",G30="Recusada"),"",H30-Resumo!H4)</f>
        <v/>
      </c>
      <c r="M30" s="13" t="str">
        <f>IF(B30="","",IF(COUNTIF(Resumo!$B$18:$B$22,G30)=0,"Escolher estado",IF(OR(G30="Aceite",G30="Recusada"),"Concluída",IF(H30="","Definir data",IF(H30&lt;Resumo!$H$4,"Em atraso",IF(H30=Resumo!$H$4,"Contactar hoje","Agendado"))))))</f>
        <v/>
      </c>
      <c r="N30"/>
      <c r="O30"/>
      <c r="P30"/>
      <c r="Q30"/>
      <c r="R30"/>
      <c r="S30"/>
    </row>
    <row r="31" spans="1:19" ht="40" customHeight="1" x14ac:dyDescent="0.35">
      <c r="A31" s="5"/>
      <c r="B31" s="31"/>
      <c r="C31" s="31"/>
      <c r="D31" s="32"/>
      <c r="E31" s="33"/>
      <c r="F31" s="34"/>
      <c r="G31" s="32"/>
      <c r="H31" s="34"/>
      <c r="I31" s="31"/>
      <c r="J31" s="32"/>
      <c r="K31" s="31"/>
      <c r="L31" s="16" t="str">
        <f>IF(OR(B31="",H31="",G31="Aceite",G31="Recusada"),"",H31-Resumo!H4)</f>
        <v/>
      </c>
      <c r="M31" s="13" t="str">
        <f>IF(B31="","",IF(COUNTIF(Resumo!$B$18:$B$22,G31)=0,"Escolher estado",IF(OR(G31="Aceite",G31="Recusada"),"Concluída",IF(H31="","Definir data",IF(H31&lt;Resumo!$H$4,"Em atraso",IF(H31=Resumo!$H$4,"Contactar hoje","Agendado"))))))</f>
        <v/>
      </c>
      <c r="N31"/>
      <c r="O31"/>
      <c r="P31"/>
      <c r="Q31"/>
      <c r="R31"/>
      <c r="S31"/>
    </row>
    <row r="32" spans="1:19" ht="40" customHeight="1" x14ac:dyDescent="0.35">
      <c r="A32" s="5"/>
      <c r="B32" s="31"/>
      <c r="C32" s="31"/>
      <c r="D32" s="32"/>
      <c r="E32" s="33"/>
      <c r="F32" s="34"/>
      <c r="G32" s="32"/>
      <c r="H32" s="34"/>
      <c r="I32" s="31"/>
      <c r="J32" s="32"/>
      <c r="K32" s="31"/>
      <c r="L32" s="16" t="str">
        <f>IF(OR(B32="",H32="",G32="Aceite",G32="Recusada"),"",H32-Resumo!H4)</f>
        <v/>
      </c>
      <c r="M32" s="13" t="str">
        <f>IF(B32="","",IF(COUNTIF(Resumo!$B$18:$B$22,G32)=0,"Escolher estado",IF(OR(G32="Aceite",G32="Recusada"),"Concluída",IF(H32="","Definir data",IF(H32&lt;Resumo!$H$4,"Em atraso",IF(H32=Resumo!$H$4,"Contactar hoje","Agendado"))))))</f>
        <v/>
      </c>
      <c r="N32"/>
      <c r="O32"/>
      <c r="P32"/>
      <c r="Q32"/>
      <c r="R32"/>
      <c r="S32"/>
    </row>
    <row r="33" spans="1:19" ht="40" customHeight="1" x14ac:dyDescent="0.35">
      <c r="A33" s="5"/>
      <c r="B33" s="31"/>
      <c r="C33" s="31"/>
      <c r="D33" s="32"/>
      <c r="E33" s="33"/>
      <c r="F33" s="34"/>
      <c r="G33" s="32"/>
      <c r="H33" s="34"/>
      <c r="I33" s="31"/>
      <c r="J33" s="32"/>
      <c r="K33" s="31"/>
      <c r="L33" s="16" t="str">
        <f>IF(OR(B33="",H33="",G33="Aceite",G33="Recusada"),"",H33-Resumo!H4)</f>
        <v/>
      </c>
      <c r="M33" s="13" t="str">
        <f>IF(B33="","",IF(COUNTIF(Resumo!$B$18:$B$22,G33)=0,"Escolher estado",IF(OR(G33="Aceite",G33="Recusada"),"Concluída",IF(H33="","Definir data",IF(H33&lt;Resumo!$H$4,"Em atraso",IF(H33=Resumo!$H$4,"Contactar hoje","Agendado"))))))</f>
        <v/>
      </c>
      <c r="N33"/>
      <c r="O33"/>
      <c r="P33"/>
      <c r="Q33"/>
      <c r="R33"/>
      <c r="S33"/>
    </row>
    <row r="34" spans="1:19" ht="40" customHeight="1" x14ac:dyDescent="0.35">
      <c r="A34" s="5"/>
      <c r="B34" s="31"/>
      <c r="C34" s="31"/>
      <c r="D34" s="32"/>
      <c r="E34" s="33"/>
      <c r="F34" s="34"/>
      <c r="G34" s="32"/>
      <c r="H34" s="34"/>
      <c r="I34" s="31"/>
      <c r="J34" s="32"/>
      <c r="K34" s="31"/>
      <c r="L34" s="16" t="str">
        <f>IF(OR(B34="",H34="",G34="Aceite",G34="Recusada"),"",H34-Resumo!H4)</f>
        <v/>
      </c>
      <c r="M34" s="13" t="str">
        <f>IF(B34="","",IF(COUNTIF(Resumo!$B$18:$B$22,G34)=0,"Escolher estado",IF(OR(G34="Aceite",G34="Recusada"),"Concluída",IF(H34="","Definir data",IF(H34&lt;Resumo!$H$4,"Em atraso",IF(H34=Resumo!$H$4,"Contactar hoje","Agendado"))))))</f>
        <v/>
      </c>
      <c r="N34"/>
      <c r="O34"/>
      <c r="P34"/>
      <c r="Q34"/>
      <c r="R34"/>
      <c r="S34"/>
    </row>
    <row r="35" spans="1:19" ht="40" customHeight="1" x14ac:dyDescent="0.35">
      <c r="A35" s="5"/>
      <c r="B35" s="31"/>
      <c r="C35" s="31"/>
      <c r="D35" s="32"/>
      <c r="E35" s="33"/>
      <c r="F35" s="34"/>
      <c r="G35" s="32"/>
      <c r="H35" s="34"/>
      <c r="I35" s="31"/>
      <c r="J35" s="32"/>
      <c r="K35" s="31"/>
      <c r="L35" s="16" t="str">
        <f>IF(OR(B35="",H35="",G35="Aceite",G35="Recusada"),"",H35-Resumo!H4)</f>
        <v/>
      </c>
      <c r="M35" s="13" t="str">
        <f>IF(B35="","",IF(COUNTIF(Resumo!$B$18:$B$22,G35)=0,"Escolher estado",IF(OR(G35="Aceite",G35="Recusada"),"Concluída",IF(H35="","Definir data",IF(H35&lt;Resumo!$H$4,"Em atraso",IF(H35=Resumo!$H$4,"Contactar hoje","Agendado"))))))</f>
        <v/>
      </c>
      <c r="N35"/>
      <c r="O35"/>
      <c r="P35"/>
      <c r="Q35"/>
      <c r="R35"/>
      <c r="S35"/>
    </row>
    <row r="36" spans="1:19" ht="40" customHeight="1" x14ac:dyDescent="0.35">
      <c r="A36" s="5"/>
      <c r="B36" s="31"/>
      <c r="C36" s="31"/>
      <c r="D36" s="32"/>
      <c r="E36" s="33"/>
      <c r="F36" s="34"/>
      <c r="G36" s="32"/>
      <c r="H36" s="34"/>
      <c r="I36" s="31"/>
      <c r="J36" s="32"/>
      <c r="K36" s="31"/>
      <c r="L36" s="16" t="str">
        <f>IF(OR(B36="",H36="",G36="Aceite",G36="Recusada"),"",H36-Resumo!H4)</f>
        <v/>
      </c>
      <c r="M36" s="13" t="str">
        <f>IF(B36="","",IF(COUNTIF(Resumo!$B$18:$B$22,G36)=0,"Escolher estado",IF(OR(G36="Aceite",G36="Recusada"),"Concluída",IF(H36="","Definir data",IF(H36&lt;Resumo!$H$4,"Em atraso",IF(H36=Resumo!$H$4,"Contactar hoje","Agendado"))))))</f>
        <v/>
      </c>
      <c r="N36"/>
      <c r="O36"/>
      <c r="P36"/>
      <c r="Q36"/>
      <c r="R36"/>
      <c r="S36"/>
    </row>
    <row r="37" spans="1:19" ht="40" customHeight="1" x14ac:dyDescent="0.35">
      <c r="A37" s="5"/>
      <c r="B37" s="31"/>
      <c r="C37" s="31"/>
      <c r="D37" s="32"/>
      <c r="E37" s="33"/>
      <c r="F37" s="34"/>
      <c r="G37" s="32"/>
      <c r="H37" s="34"/>
      <c r="I37" s="31"/>
      <c r="J37" s="32"/>
      <c r="K37" s="31"/>
      <c r="L37" s="16" t="str">
        <f>IF(OR(B37="",H37="",G37="Aceite",G37="Recusada"),"",H37-Resumo!H4)</f>
        <v/>
      </c>
      <c r="M37" s="13" t="str">
        <f>IF(B37="","",IF(COUNTIF(Resumo!$B$18:$B$22,G37)=0,"Escolher estado",IF(OR(G37="Aceite",G37="Recusada"),"Concluída",IF(H37="","Definir data",IF(H37&lt;Resumo!$H$4,"Em atraso",IF(H37=Resumo!$H$4,"Contactar hoje","Agendado"))))))</f>
        <v/>
      </c>
      <c r="N37"/>
      <c r="O37"/>
      <c r="P37"/>
      <c r="Q37"/>
      <c r="R37"/>
      <c r="S37"/>
    </row>
    <row r="38" spans="1:19" ht="40" customHeight="1" x14ac:dyDescent="0.35">
      <c r="A38" s="5"/>
      <c r="B38" s="31"/>
      <c r="C38" s="31"/>
      <c r="D38" s="32"/>
      <c r="E38" s="33"/>
      <c r="F38" s="34"/>
      <c r="G38" s="32"/>
      <c r="H38" s="34"/>
      <c r="I38" s="31"/>
      <c r="J38" s="32"/>
      <c r="K38" s="31"/>
      <c r="L38" s="16" t="str">
        <f>IF(OR(B38="",H38="",G38="Aceite",G38="Recusada"),"",H38-Resumo!H4)</f>
        <v/>
      </c>
      <c r="M38" s="13" t="str">
        <f>IF(B38="","",IF(COUNTIF(Resumo!$B$18:$B$22,G38)=0,"Escolher estado",IF(OR(G38="Aceite",G38="Recusada"),"Concluída",IF(H38="","Definir data",IF(H38&lt;Resumo!$H$4,"Em atraso",IF(H38=Resumo!$H$4,"Contactar hoje","Agendado"))))))</f>
        <v/>
      </c>
      <c r="N38"/>
      <c r="O38"/>
      <c r="P38"/>
      <c r="Q38"/>
      <c r="R38"/>
      <c r="S38"/>
    </row>
    <row r="39" spans="1:19" ht="40" customHeight="1" x14ac:dyDescent="0.35">
      <c r="A39" s="5"/>
      <c r="B39" s="31"/>
      <c r="C39" s="31"/>
      <c r="D39" s="32"/>
      <c r="E39" s="33"/>
      <c r="F39" s="34"/>
      <c r="G39" s="32"/>
      <c r="H39" s="34"/>
      <c r="I39" s="31"/>
      <c r="J39" s="32"/>
      <c r="K39" s="31"/>
      <c r="L39" s="16" t="str">
        <f>IF(OR(B39="",H39="",G39="Aceite",G39="Recusada"),"",H39-Resumo!H4)</f>
        <v/>
      </c>
      <c r="M39" s="13" t="str">
        <f>IF(B39="","",IF(COUNTIF(Resumo!$B$18:$B$22,G39)=0,"Escolher estado",IF(OR(G39="Aceite",G39="Recusada"),"Concluída",IF(H39="","Definir data",IF(H39&lt;Resumo!$H$4,"Em atraso",IF(H39=Resumo!$H$4,"Contactar hoje","Agendado"))))))</f>
        <v/>
      </c>
      <c r="N39"/>
      <c r="O39"/>
      <c r="P39"/>
      <c r="Q39"/>
      <c r="R39"/>
      <c r="S39"/>
    </row>
    <row r="40" spans="1:19" ht="40" customHeight="1" x14ac:dyDescent="0.35">
      <c r="A40" s="5"/>
      <c r="B40" s="35"/>
      <c r="C40" s="36"/>
      <c r="D40" s="36"/>
      <c r="E40" s="37"/>
      <c r="F40" s="38"/>
      <c r="G40" s="36"/>
      <c r="H40" s="38"/>
      <c r="I40" s="36"/>
      <c r="J40" s="36"/>
      <c r="K40" s="36"/>
      <c r="L40" s="17" t="str">
        <f>IF(OR(B40="",H40="",G40="Aceite",G40="Recusada"),"",H40-Resumo!H4)</f>
        <v/>
      </c>
      <c r="M40" s="14" t="str">
        <f>IF(B40="","",IF(COUNTIF(Resumo!$B$18:$B$22,G40)=0,"Escolher estado",IF(OR(G40="Aceite",G40="Recusada"),"Concluída",IF(H40="","Definir data",IF(H40&lt;Resumo!$H$4,"Em atraso",IF(H40=Resumo!$H$4,"Contactar hoje","Agendado"))))))</f>
        <v/>
      </c>
      <c r="N40"/>
      <c r="O40"/>
      <c r="P40"/>
      <c r="Q40"/>
      <c r="R40"/>
      <c r="S40"/>
    </row>
    <row r="41" spans="1:19" ht="40" customHeight="1" x14ac:dyDescent="0.35">
      <c r="A41" s="5"/>
      <c r="B41" s="35"/>
      <c r="C41" s="36"/>
      <c r="D41" s="36"/>
      <c r="E41" s="37"/>
      <c r="F41" s="38"/>
      <c r="G41" s="36"/>
      <c r="H41" s="38"/>
      <c r="I41" s="36"/>
      <c r="J41" s="36"/>
      <c r="K41" s="36"/>
      <c r="L41" s="17" t="str">
        <f>IF(OR(B41="",H41="",G41="Aceite",G41="Recusada"),"",H41-Resumo!H4)</f>
        <v/>
      </c>
      <c r="M41" s="14" t="str">
        <f>IF(B41="","",IF(COUNTIF(Resumo!$B$18:$B$22,G41)=0,"Escolher estado",IF(OR(G41="Aceite",G41="Recusada"),"Concluída",IF(H41="","Definir data",IF(H41&lt;Resumo!$H$4,"Em atraso",IF(H41=Resumo!$H$4,"Contactar hoje","Agendado"))))))</f>
        <v/>
      </c>
      <c r="N41"/>
      <c r="O41"/>
      <c r="P41"/>
      <c r="Q41"/>
      <c r="R41"/>
      <c r="S41"/>
    </row>
    <row r="42" spans="1:19" ht="40" customHeight="1" x14ac:dyDescent="0.35">
      <c r="A42" s="5"/>
      <c r="B42" s="35"/>
      <c r="C42" s="36"/>
      <c r="D42" s="36"/>
      <c r="E42" s="37"/>
      <c r="F42" s="38"/>
      <c r="G42" s="36"/>
      <c r="H42" s="38"/>
      <c r="I42" s="36"/>
      <c r="J42" s="36"/>
      <c r="K42" s="36"/>
      <c r="L42" s="17" t="str">
        <f>IF(OR(B42="",H42="",G42="Aceite",G42="Recusada"),"",H42-Resumo!H4)</f>
        <v/>
      </c>
      <c r="M42" s="14" t="str">
        <f>IF(B42="","",IF(COUNTIF(Resumo!$B$18:$B$22,G42)=0,"Escolher estado",IF(OR(G42="Aceite",G42="Recusada"),"Concluída",IF(H42="","Definir data",IF(H42&lt;Resumo!$H$4,"Em atraso",IF(H42=Resumo!$H$4,"Contactar hoje","Agendado"))))))</f>
        <v/>
      </c>
      <c r="N42"/>
      <c r="O42"/>
      <c r="P42"/>
      <c r="Q42"/>
      <c r="R42"/>
      <c r="S42"/>
    </row>
    <row r="43" spans="1:19" ht="40" customHeight="1" x14ac:dyDescent="0.35">
      <c r="A43" s="5"/>
      <c r="B43" s="35"/>
      <c r="C43" s="36"/>
      <c r="D43" s="36"/>
      <c r="E43" s="37"/>
      <c r="F43" s="38"/>
      <c r="G43" s="36"/>
      <c r="H43" s="38"/>
      <c r="I43" s="36"/>
      <c r="J43" s="36"/>
      <c r="K43" s="36"/>
      <c r="L43" s="17" t="str">
        <f>IF(OR(B43="",H43="",G43="Aceite",G43="Recusada"),"",H43-Resumo!H4)</f>
        <v/>
      </c>
      <c r="M43" s="14" t="str">
        <f>IF(B43="","",IF(COUNTIF(Resumo!$B$18:$B$22,G43)=0,"Escolher estado",IF(OR(G43="Aceite",G43="Recusada"),"Concluída",IF(H43="","Definir data",IF(H43&lt;Resumo!$H$4,"Em atraso",IF(H43=Resumo!$H$4,"Contactar hoje","Agendado"))))))</f>
        <v/>
      </c>
      <c r="N43"/>
      <c r="O43"/>
      <c r="P43"/>
      <c r="Q43"/>
      <c r="R43"/>
      <c r="S43"/>
    </row>
    <row r="44" spans="1:19" ht="40" customHeight="1" x14ac:dyDescent="0.35">
      <c r="A44" s="5"/>
      <c r="B44" s="35"/>
      <c r="C44" s="36"/>
      <c r="D44" s="36"/>
      <c r="E44" s="37"/>
      <c r="F44" s="38"/>
      <c r="G44" s="36"/>
      <c r="H44" s="38"/>
      <c r="I44" s="36"/>
      <c r="J44" s="36"/>
      <c r="K44" s="36"/>
      <c r="L44" s="17" t="str">
        <f>IF(OR(B44="",H44="",G44="Aceite",G44="Recusada"),"",H44-Resumo!H4)</f>
        <v/>
      </c>
      <c r="M44" s="14" t="str">
        <f>IF(B44="","",IF(COUNTIF(Resumo!$B$18:$B$22,G44)=0,"Escolher estado",IF(OR(G44="Aceite",G44="Recusada"),"Concluída",IF(H44="","Definir data",IF(H44&lt;Resumo!$H$4,"Em atraso",IF(H44=Resumo!$H$4,"Contactar hoje","Agendado"))))))</f>
        <v/>
      </c>
      <c r="N44"/>
      <c r="O44"/>
      <c r="P44"/>
      <c r="Q44"/>
      <c r="R44"/>
      <c r="S44"/>
    </row>
    <row r="45" spans="1:19" ht="40" customHeight="1" x14ac:dyDescent="0.35">
      <c r="A45" s="5"/>
      <c r="B45" s="35"/>
      <c r="C45" s="36"/>
      <c r="D45" s="36"/>
      <c r="E45" s="37"/>
      <c r="F45" s="38"/>
      <c r="G45" s="36"/>
      <c r="H45" s="38"/>
      <c r="I45" s="36"/>
      <c r="J45" s="36"/>
      <c r="K45" s="36"/>
      <c r="L45" s="17" t="str">
        <f>IF(OR(B45="",H45="",G45="Aceite",G45="Recusada"),"",H45-Resumo!H4)</f>
        <v/>
      </c>
      <c r="M45" s="14" t="str">
        <f>IF(B45="","",IF(COUNTIF(Resumo!$B$18:$B$22,G45)=0,"Escolher estado",IF(OR(G45="Aceite",G45="Recusada"),"Concluída",IF(H45="","Definir data",IF(H45&lt;Resumo!$H$4,"Em atraso",IF(H45=Resumo!$H$4,"Contactar hoje","Agendado"))))))</f>
        <v/>
      </c>
      <c r="N45"/>
      <c r="O45"/>
      <c r="P45"/>
      <c r="Q45"/>
      <c r="R45"/>
      <c r="S45"/>
    </row>
    <row r="46" spans="1:19" ht="40" customHeight="1" x14ac:dyDescent="0.35">
      <c r="A46" s="5"/>
      <c r="B46" s="35"/>
      <c r="C46" s="36"/>
      <c r="D46" s="36"/>
      <c r="E46" s="37"/>
      <c r="F46" s="38"/>
      <c r="G46" s="36"/>
      <c r="H46" s="38"/>
      <c r="I46" s="36"/>
      <c r="J46" s="36"/>
      <c r="K46" s="36"/>
      <c r="L46" s="17" t="str">
        <f>IF(OR(B46="",H46="",G46="Aceite",G46="Recusada"),"",H46-Resumo!H4)</f>
        <v/>
      </c>
      <c r="M46" s="14" t="str">
        <f>IF(B46="","",IF(COUNTIF(Resumo!$B$18:$B$22,G46)=0,"Escolher estado",IF(OR(G46="Aceite",G46="Recusada"),"Concluída",IF(H46="","Definir data",IF(H46&lt;Resumo!$H$4,"Em atraso",IF(H46=Resumo!$H$4,"Contactar hoje","Agendado"))))))</f>
        <v/>
      </c>
      <c r="N46"/>
      <c r="O46"/>
      <c r="P46"/>
      <c r="Q46"/>
      <c r="R46"/>
      <c r="S46"/>
    </row>
    <row r="47" spans="1:19" ht="40" customHeight="1" x14ac:dyDescent="0.35">
      <c r="A47" s="5"/>
      <c r="B47" s="35"/>
      <c r="C47" s="36"/>
      <c r="D47" s="36"/>
      <c r="E47" s="37"/>
      <c r="F47" s="38"/>
      <c r="G47" s="36"/>
      <c r="H47" s="38"/>
      <c r="I47" s="36"/>
      <c r="J47" s="36"/>
      <c r="K47" s="36"/>
      <c r="L47" s="17" t="str">
        <f>IF(OR(B47="",H47="",G47="Aceite",G47="Recusada"),"",H47-Resumo!H4)</f>
        <v/>
      </c>
      <c r="M47" s="14" t="str">
        <f>IF(B47="","",IF(COUNTIF(Resumo!$B$18:$B$22,G47)=0,"Escolher estado",IF(OR(G47="Aceite",G47="Recusada"),"Concluída",IF(H47="","Definir data",IF(H47&lt;Resumo!$H$4,"Em atraso",IF(H47=Resumo!$H$4,"Contactar hoje","Agendado"))))))</f>
        <v/>
      </c>
      <c r="N47"/>
      <c r="O47"/>
      <c r="P47"/>
      <c r="Q47"/>
      <c r="R47"/>
      <c r="S47"/>
    </row>
    <row r="48" spans="1:19" ht="40" customHeight="1" x14ac:dyDescent="0.35">
      <c r="A48" s="5"/>
      <c r="B48" s="35"/>
      <c r="C48" s="36"/>
      <c r="D48" s="36"/>
      <c r="E48" s="37"/>
      <c r="F48" s="38"/>
      <c r="G48" s="36"/>
      <c r="H48" s="38"/>
      <c r="I48" s="36"/>
      <c r="J48" s="36"/>
      <c r="K48" s="36"/>
      <c r="L48" s="17" t="str">
        <f>IF(OR(B48="",H48="",G48="Aceite",G48="Recusada"),"",H48-Resumo!H4)</f>
        <v/>
      </c>
      <c r="M48" s="14" t="str">
        <f>IF(B48="","",IF(COUNTIF(Resumo!$B$18:$B$22,G48)=0,"Escolher estado",IF(OR(G48="Aceite",G48="Recusada"),"Concluída",IF(H48="","Definir data",IF(H48&lt;Resumo!$H$4,"Em atraso",IF(H48=Resumo!$H$4,"Contactar hoje","Agendado"))))))</f>
        <v/>
      </c>
      <c r="N48"/>
      <c r="O48"/>
      <c r="P48"/>
      <c r="Q48"/>
      <c r="R48"/>
      <c r="S48"/>
    </row>
    <row r="49" spans="1:19" ht="40" customHeight="1" x14ac:dyDescent="0.35">
      <c r="A49" s="5"/>
      <c r="B49" s="35"/>
      <c r="C49" s="36"/>
      <c r="D49" s="36"/>
      <c r="E49" s="37"/>
      <c r="F49" s="38"/>
      <c r="G49" s="36"/>
      <c r="H49" s="38"/>
      <c r="I49" s="36"/>
      <c r="J49" s="36"/>
      <c r="K49" s="36"/>
      <c r="L49" s="17" t="str">
        <f>IF(OR(B49="",H49="",G49="Aceite",G49="Recusada"),"",H49-Resumo!H4)</f>
        <v/>
      </c>
      <c r="M49" s="14" t="str">
        <f>IF(B49="","",IF(COUNTIF(Resumo!$B$18:$B$22,G49)=0,"Escolher estado",IF(OR(G49="Aceite",G49="Recusada"),"Concluída",IF(H49="","Definir data",IF(H49&lt;Resumo!$H$4,"Em atraso",IF(H49=Resumo!$H$4,"Contactar hoje","Agendado"))))))</f>
        <v/>
      </c>
      <c r="N49"/>
      <c r="O49"/>
      <c r="P49"/>
      <c r="Q49"/>
      <c r="R49"/>
      <c r="S49"/>
    </row>
    <row r="50" spans="1:19" ht="40" customHeight="1" x14ac:dyDescent="0.35">
      <c r="A50" s="5"/>
      <c r="B50" s="35"/>
      <c r="C50" s="36"/>
      <c r="D50" s="36"/>
      <c r="E50" s="37"/>
      <c r="F50" s="38"/>
      <c r="G50" s="36"/>
      <c r="H50" s="38"/>
      <c r="I50" s="36"/>
      <c r="J50" s="36"/>
      <c r="K50" s="36"/>
      <c r="L50" s="17" t="str">
        <f>IF(OR(B50="",H50="",G50="Aceite",G50="Recusada"),"",H50-Resumo!H4)</f>
        <v/>
      </c>
      <c r="M50" s="14" t="str">
        <f>IF(B50="","",IF(COUNTIF(Resumo!$B$18:$B$22,G50)=0,"Escolher estado",IF(OR(G50="Aceite",G50="Recusada"),"Concluída",IF(H50="","Definir data",IF(H50&lt;Resumo!$H$4,"Em atraso",IF(H50=Resumo!$H$4,"Contactar hoje","Agendado"))))))</f>
        <v/>
      </c>
      <c r="N50"/>
      <c r="O50"/>
      <c r="P50"/>
      <c r="Q50"/>
      <c r="R50"/>
      <c r="S50"/>
    </row>
    <row r="51" spans="1:19" ht="40" customHeight="1" x14ac:dyDescent="0.35">
      <c r="A51" s="5"/>
      <c r="B51" s="35"/>
      <c r="C51" s="36"/>
      <c r="D51" s="36"/>
      <c r="E51" s="37"/>
      <c r="F51" s="38"/>
      <c r="G51" s="36"/>
      <c r="H51" s="38"/>
      <c r="I51" s="36"/>
      <c r="J51" s="36"/>
      <c r="K51" s="36"/>
      <c r="L51" s="17" t="str">
        <f>IF(OR(B51="",H51="",G51="Aceite",G51="Recusada"),"",H51-Resumo!H4)</f>
        <v/>
      </c>
      <c r="M51" s="14" t="str">
        <f>IF(B51="","",IF(COUNTIF(Resumo!$B$18:$B$22,G51)=0,"Escolher estado",IF(OR(G51="Aceite",G51="Recusada"),"Concluída",IF(H51="","Definir data",IF(H51&lt;Resumo!$H$4,"Em atraso",IF(H51=Resumo!$H$4,"Contactar hoje","Agendado"))))))</f>
        <v/>
      </c>
      <c r="N51"/>
      <c r="O51"/>
      <c r="P51"/>
      <c r="Q51"/>
      <c r="R51"/>
      <c r="S51"/>
    </row>
    <row r="52" spans="1:19" ht="40" customHeight="1" x14ac:dyDescent="0.35">
      <c r="A52" s="5"/>
      <c r="B52" s="35"/>
      <c r="C52" s="36"/>
      <c r="D52" s="36"/>
      <c r="E52" s="37"/>
      <c r="F52" s="38"/>
      <c r="G52" s="36"/>
      <c r="H52" s="38"/>
      <c r="I52" s="36"/>
      <c r="J52" s="36"/>
      <c r="K52" s="36"/>
      <c r="L52" s="17" t="str">
        <f>IF(OR(B52="",H52="",G52="Aceite",G52="Recusada"),"",H52-Resumo!H4)</f>
        <v/>
      </c>
      <c r="M52" s="14" t="str">
        <f>IF(B52="","",IF(COUNTIF(Resumo!$B$18:$B$22,G52)=0,"Escolher estado",IF(OR(G52="Aceite",G52="Recusada"),"Concluída",IF(H52="","Definir data",IF(H52&lt;Resumo!$H$4,"Em atraso",IF(H52=Resumo!$H$4,"Contactar hoje","Agendado"))))))</f>
        <v/>
      </c>
      <c r="N52"/>
      <c r="O52"/>
      <c r="P52"/>
      <c r="Q52"/>
      <c r="R52"/>
      <c r="S52"/>
    </row>
    <row r="53" spans="1:19" ht="40" customHeight="1" x14ac:dyDescent="0.35">
      <c r="A53" s="5"/>
      <c r="B53" s="35"/>
      <c r="C53" s="36"/>
      <c r="D53" s="36"/>
      <c r="E53" s="37"/>
      <c r="F53" s="38"/>
      <c r="G53" s="36"/>
      <c r="H53" s="38"/>
      <c r="I53" s="36"/>
      <c r="J53" s="36"/>
      <c r="K53" s="36"/>
      <c r="L53" s="17" t="str">
        <f>IF(OR(B53="",H53="",G53="Aceite",G53="Recusada"),"",H53-Resumo!H4)</f>
        <v/>
      </c>
      <c r="M53" s="14" t="str">
        <f>IF(B53="","",IF(COUNTIF(Resumo!$B$18:$B$22,G53)=0,"Escolher estado",IF(OR(G53="Aceite",G53="Recusada"),"Concluída",IF(H53="","Definir data",IF(H53&lt;Resumo!$H$4,"Em atraso",IF(H53=Resumo!$H$4,"Contactar hoje","Agendado"))))))</f>
        <v/>
      </c>
      <c r="N53"/>
      <c r="O53"/>
      <c r="P53"/>
      <c r="Q53"/>
      <c r="R53"/>
      <c r="S53"/>
    </row>
    <row r="54" spans="1:19" ht="40" customHeight="1" x14ac:dyDescent="0.35">
      <c r="A54" s="5"/>
      <c r="B54" s="35"/>
      <c r="C54" s="36"/>
      <c r="D54" s="36"/>
      <c r="E54" s="37"/>
      <c r="F54" s="38"/>
      <c r="G54" s="36"/>
      <c r="H54" s="38"/>
      <c r="I54" s="36"/>
      <c r="J54" s="36"/>
      <c r="K54" s="36"/>
      <c r="L54" s="17" t="str">
        <f>IF(OR(B54="",H54="",G54="Aceite",G54="Recusada"),"",H54-Resumo!H4)</f>
        <v/>
      </c>
      <c r="M54" s="14" t="str">
        <f>IF(B54="","",IF(COUNTIF(Resumo!$B$18:$B$22,G54)=0,"Escolher estado",IF(OR(G54="Aceite",G54="Recusada"),"Concluída",IF(H54="","Definir data",IF(H54&lt;Resumo!$H$4,"Em atraso",IF(H54=Resumo!$H$4,"Contactar hoje","Agendado"))))))</f>
        <v/>
      </c>
      <c r="N54"/>
      <c r="O54"/>
      <c r="P54"/>
      <c r="Q54"/>
      <c r="R54"/>
      <c r="S54"/>
    </row>
    <row r="55" spans="1:19" ht="40" customHeight="1" x14ac:dyDescent="0.35">
      <c r="A55" s="5"/>
      <c r="B55" s="35"/>
      <c r="C55" s="36"/>
      <c r="D55" s="36"/>
      <c r="E55" s="37"/>
      <c r="F55" s="38"/>
      <c r="G55" s="36"/>
      <c r="H55" s="38"/>
      <c r="I55" s="36"/>
      <c r="J55" s="36"/>
      <c r="K55" s="36"/>
      <c r="L55" s="17" t="str">
        <f>IF(OR(B55="",H55="",G55="Aceite",G55="Recusada"),"",H55-Resumo!H4)</f>
        <v/>
      </c>
      <c r="M55" s="14" t="str">
        <f>IF(B55="","",IF(COUNTIF(Resumo!$B$18:$B$22,G55)=0,"Escolher estado",IF(OR(G55="Aceite",G55="Recusada"),"Concluída",IF(H55="","Definir data",IF(H55&lt;Resumo!$H$4,"Em atraso",IF(H55=Resumo!$H$4,"Contactar hoje","Agendado"))))))</f>
        <v/>
      </c>
      <c r="N55"/>
      <c r="O55"/>
      <c r="P55"/>
      <c r="Q55"/>
      <c r="R55"/>
      <c r="S55"/>
    </row>
    <row r="56" spans="1:19" ht="40" customHeight="1" x14ac:dyDescent="0.35">
      <c r="A56" s="5"/>
      <c r="B56" s="35"/>
      <c r="C56" s="36"/>
      <c r="D56" s="36"/>
      <c r="E56" s="37"/>
      <c r="F56" s="38"/>
      <c r="G56" s="36"/>
      <c r="H56" s="38"/>
      <c r="I56" s="36"/>
      <c r="J56" s="36"/>
      <c r="K56" s="36"/>
      <c r="L56" s="17" t="str">
        <f>IF(OR(B56="",H56="",G56="Aceite",G56="Recusada"),"",H56-Resumo!H4)</f>
        <v/>
      </c>
      <c r="M56" s="14" t="str">
        <f>IF(B56="","",IF(COUNTIF(Resumo!$B$18:$B$22,G56)=0,"Escolher estado",IF(OR(G56="Aceite",G56="Recusada"),"Concluída",IF(H56="","Definir data",IF(H56&lt;Resumo!$H$4,"Em atraso",IF(H56=Resumo!$H$4,"Contactar hoje","Agendado"))))))</f>
        <v/>
      </c>
      <c r="N56"/>
      <c r="O56"/>
      <c r="P56"/>
      <c r="Q56"/>
      <c r="R56"/>
      <c r="S56"/>
    </row>
    <row r="57" spans="1:19" ht="40" customHeight="1" x14ac:dyDescent="0.35">
      <c r="A57" s="5"/>
      <c r="B57" s="35"/>
      <c r="C57" s="36"/>
      <c r="D57" s="36"/>
      <c r="E57" s="37"/>
      <c r="F57" s="38"/>
      <c r="G57" s="36"/>
      <c r="H57" s="38"/>
      <c r="I57" s="36"/>
      <c r="J57" s="36"/>
      <c r="K57" s="36"/>
      <c r="L57" s="17" t="str">
        <f>IF(OR(B57="",H57="",G57="Aceite",G57="Recusada"),"",H57-Resumo!H4)</f>
        <v/>
      </c>
      <c r="M57" s="14" t="str">
        <f>IF(B57="","",IF(COUNTIF(Resumo!$B$18:$B$22,G57)=0,"Escolher estado",IF(OR(G57="Aceite",G57="Recusada"),"Concluída",IF(H57="","Definir data",IF(H57&lt;Resumo!$H$4,"Em atraso",IF(H57=Resumo!$H$4,"Contactar hoje","Agendado"))))))</f>
        <v/>
      </c>
      <c r="N57"/>
      <c r="O57"/>
      <c r="P57"/>
      <c r="Q57"/>
      <c r="R57"/>
      <c r="S57"/>
    </row>
    <row r="58" spans="1:19" ht="40" customHeight="1" x14ac:dyDescent="0.35">
      <c r="A58" s="5"/>
      <c r="B58" s="35"/>
      <c r="C58" s="36"/>
      <c r="D58" s="36"/>
      <c r="E58" s="37"/>
      <c r="F58" s="38"/>
      <c r="G58" s="36"/>
      <c r="H58" s="38"/>
      <c r="I58" s="36"/>
      <c r="J58" s="36"/>
      <c r="K58" s="36"/>
      <c r="L58" s="17" t="str">
        <f>IF(OR(B58="",H58="",G58="Aceite",G58="Recusada"),"",H58-Resumo!H4)</f>
        <v/>
      </c>
      <c r="M58" s="14" t="str">
        <f>IF(B58="","",IF(COUNTIF(Resumo!$B$18:$B$22,G58)=0,"Escolher estado",IF(OR(G58="Aceite",G58="Recusada"),"Concluída",IF(H58="","Definir data",IF(H58&lt;Resumo!$H$4,"Em atraso",IF(H58=Resumo!$H$4,"Contactar hoje","Agendado"))))))</f>
        <v/>
      </c>
      <c r="N58"/>
      <c r="O58"/>
      <c r="P58"/>
      <c r="Q58"/>
      <c r="R58"/>
      <c r="S58"/>
    </row>
    <row r="59" spans="1:19" ht="40" customHeight="1" x14ac:dyDescent="0.35">
      <c r="A59" s="5"/>
      <c r="B59" s="35"/>
      <c r="C59" s="36"/>
      <c r="D59" s="36"/>
      <c r="E59" s="37"/>
      <c r="F59" s="38"/>
      <c r="G59" s="36"/>
      <c r="H59" s="38"/>
      <c r="I59" s="36"/>
      <c r="J59" s="36"/>
      <c r="K59" s="36"/>
      <c r="L59" s="17" t="str">
        <f>IF(OR(B59="",H59="",G59="Aceite",G59="Recusada"),"",H59-Resumo!H4)</f>
        <v/>
      </c>
      <c r="M59" s="14" t="str">
        <f>IF(B59="","",IF(COUNTIF(Resumo!$B$18:$B$22,G59)=0,"Escolher estado",IF(OR(G59="Aceite",G59="Recusada"),"Concluída",IF(H59="","Definir data",IF(H59&lt;Resumo!$H$4,"Em atraso",IF(H59=Resumo!$H$4,"Contactar hoje","Agendado"))))))</f>
        <v/>
      </c>
      <c r="N59"/>
      <c r="O59"/>
      <c r="P59"/>
      <c r="Q59"/>
      <c r="R59"/>
      <c r="S59"/>
    </row>
    <row r="60" spans="1:19" ht="40" customHeight="1" x14ac:dyDescent="0.35">
      <c r="A60" s="5"/>
      <c r="B60" s="35"/>
      <c r="C60" s="36"/>
      <c r="D60" s="36"/>
      <c r="E60" s="37"/>
      <c r="F60" s="38"/>
      <c r="G60" s="36"/>
      <c r="H60" s="38"/>
      <c r="I60" s="36"/>
      <c r="J60" s="36"/>
      <c r="K60" s="36"/>
      <c r="L60" s="17" t="str">
        <f>IF(OR(B60="",H60="",G60="Aceite",G60="Recusada"),"",H60-Resumo!H4)</f>
        <v/>
      </c>
      <c r="M60" s="14" t="str">
        <f>IF(B60="","",IF(COUNTIF(Resumo!$B$18:$B$22,G60)=0,"Escolher estado",IF(OR(G60="Aceite",G60="Recusada"),"Concluída",IF(H60="","Definir data",IF(H60&lt;Resumo!$H$4,"Em atraso",IF(H60=Resumo!$H$4,"Contactar hoje","Agendado"))))))</f>
        <v/>
      </c>
      <c r="N60"/>
      <c r="O60"/>
      <c r="P60"/>
      <c r="Q60"/>
      <c r="R60"/>
      <c r="S60"/>
    </row>
    <row r="61" spans="1:19" ht="40" customHeight="1" x14ac:dyDescent="0.35">
      <c r="A61" s="5"/>
      <c r="B61" s="35"/>
      <c r="C61" s="36"/>
      <c r="D61" s="36"/>
      <c r="E61" s="37"/>
      <c r="F61" s="38"/>
      <c r="G61" s="36"/>
      <c r="H61" s="38"/>
      <c r="I61" s="36"/>
      <c r="J61" s="36"/>
      <c r="K61" s="36"/>
      <c r="L61" s="17" t="str">
        <f>IF(OR(B61="",H61="",G61="Aceite",G61="Recusada"),"",H61-Resumo!H4)</f>
        <v/>
      </c>
      <c r="M61" s="14" t="str">
        <f>IF(B61="","",IF(COUNTIF(Resumo!$B$18:$B$22,G61)=0,"Escolher estado",IF(OR(G61="Aceite",G61="Recusada"),"Concluída",IF(H61="","Definir data",IF(H61&lt;Resumo!$H$4,"Em atraso",IF(H61=Resumo!$H$4,"Contactar hoje","Agendado"))))))</f>
        <v/>
      </c>
      <c r="N61"/>
      <c r="O61"/>
      <c r="P61"/>
      <c r="Q61"/>
      <c r="R61"/>
      <c r="S61"/>
    </row>
    <row r="62" spans="1:19" ht="40" customHeight="1" x14ac:dyDescent="0.35">
      <c r="A62" s="5"/>
      <c r="B62" s="35"/>
      <c r="C62" s="36"/>
      <c r="D62" s="36"/>
      <c r="E62" s="37"/>
      <c r="F62" s="38"/>
      <c r="G62" s="36"/>
      <c r="H62" s="38"/>
      <c r="I62" s="36"/>
      <c r="J62" s="36"/>
      <c r="K62" s="36"/>
      <c r="L62" s="17" t="str">
        <f>IF(OR(B62="",H62="",G62="Aceite",G62="Recusada"),"",H62-Resumo!H4)</f>
        <v/>
      </c>
      <c r="M62" s="14" t="str">
        <f>IF(B62="","",IF(COUNTIF(Resumo!$B$18:$B$22,G62)=0,"Escolher estado",IF(OR(G62="Aceite",G62="Recusada"),"Concluída",IF(H62="","Definir data",IF(H62&lt;Resumo!$H$4,"Em atraso",IF(H62=Resumo!$H$4,"Contactar hoje","Agendado"))))))</f>
        <v/>
      </c>
      <c r="N62"/>
      <c r="O62"/>
      <c r="P62"/>
      <c r="Q62"/>
      <c r="R62"/>
      <c r="S62"/>
    </row>
    <row r="63" spans="1:19" ht="40" customHeight="1" x14ac:dyDescent="0.35">
      <c r="A63" s="5"/>
      <c r="B63" s="35"/>
      <c r="C63" s="36"/>
      <c r="D63" s="36"/>
      <c r="E63" s="37"/>
      <c r="F63" s="38"/>
      <c r="G63" s="36"/>
      <c r="H63" s="38"/>
      <c r="I63" s="36"/>
      <c r="J63" s="36"/>
      <c r="K63" s="36"/>
      <c r="L63" s="17" t="str">
        <f>IF(OR(B63="",H63="",G63="Aceite",G63="Recusada"),"",H63-Resumo!H4)</f>
        <v/>
      </c>
      <c r="M63" s="14" t="str">
        <f>IF(B63="","",IF(COUNTIF(Resumo!$B$18:$B$22,G63)=0,"Escolher estado",IF(OR(G63="Aceite",G63="Recusada"),"Concluída",IF(H63="","Definir data",IF(H63&lt;Resumo!$H$4,"Em atraso",IF(H63=Resumo!$H$4,"Contactar hoje","Agendado"))))))</f>
        <v/>
      </c>
      <c r="N63"/>
      <c r="O63"/>
      <c r="P63"/>
      <c r="Q63"/>
      <c r="R63"/>
      <c r="S63"/>
    </row>
    <row r="64" spans="1:19" ht="40" customHeight="1" x14ac:dyDescent="0.35">
      <c r="A64" s="5"/>
      <c r="B64" s="35"/>
      <c r="C64" s="36"/>
      <c r="D64" s="36"/>
      <c r="E64" s="37"/>
      <c r="F64" s="38"/>
      <c r="G64" s="36"/>
      <c r="H64" s="38"/>
      <c r="I64" s="36"/>
      <c r="J64" s="36"/>
      <c r="K64" s="36"/>
      <c r="L64" s="17" t="str">
        <f>IF(OR(B64="",H64="",G64="Aceite",G64="Recusada"),"",H64-Resumo!H4)</f>
        <v/>
      </c>
      <c r="M64" s="14" t="str">
        <f>IF(B64="","",IF(COUNTIF(Resumo!$B$18:$B$22,G64)=0,"Escolher estado",IF(OR(G64="Aceite",G64="Recusada"),"Concluída",IF(H64="","Definir data",IF(H64&lt;Resumo!$H$4,"Em atraso",IF(H64=Resumo!$H$4,"Contactar hoje","Agendado"))))))</f>
        <v/>
      </c>
      <c r="N64"/>
      <c r="O64"/>
      <c r="P64"/>
      <c r="Q64"/>
      <c r="R64"/>
      <c r="S64"/>
    </row>
    <row r="65" spans="1:19" ht="40" customHeight="1" x14ac:dyDescent="0.35">
      <c r="A65" s="5"/>
      <c r="B65" s="35"/>
      <c r="C65" s="36"/>
      <c r="D65" s="36"/>
      <c r="E65" s="37"/>
      <c r="F65" s="38"/>
      <c r="G65" s="36"/>
      <c r="H65" s="38"/>
      <c r="I65" s="36"/>
      <c r="J65" s="36"/>
      <c r="K65" s="36"/>
      <c r="L65" s="17" t="str">
        <f>IF(OR(B65="",H65="",G65="Aceite",G65="Recusada"),"",H65-Resumo!H4)</f>
        <v/>
      </c>
      <c r="M65" s="14" t="str">
        <f>IF(B65="","",IF(COUNTIF(Resumo!$B$18:$B$22,G65)=0,"Escolher estado",IF(OR(G65="Aceite",G65="Recusada"),"Concluída",IF(H65="","Definir data",IF(H65&lt;Resumo!$H$4,"Em atraso",IF(H65=Resumo!$H$4,"Contactar hoje","Agendado"))))))</f>
        <v/>
      </c>
      <c r="N65"/>
      <c r="O65"/>
      <c r="P65"/>
      <c r="Q65"/>
      <c r="R65"/>
      <c r="S65"/>
    </row>
    <row r="66" spans="1:19" ht="40" customHeight="1" x14ac:dyDescent="0.35">
      <c r="A66" s="5"/>
      <c r="B66" s="35"/>
      <c r="C66" s="36"/>
      <c r="D66" s="36"/>
      <c r="E66" s="37"/>
      <c r="F66" s="38"/>
      <c r="G66" s="36"/>
      <c r="H66" s="38"/>
      <c r="I66" s="36"/>
      <c r="J66" s="36"/>
      <c r="K66" s="36"/>
      <c r="L66" s="17" t="str">
        <f>IF(OR(B66="",H66="",G66="Aceite",G66="Recusada"),"",H66-Resumo!H4)</f>
        <v/>
      </c>
      <c r="M66" s="14" t="str">
        <f>IF(B66="","",IF(COUNTIF(Resumo!$B$18:$B$22,G66)=0,"Escolher estado",IF(OR(G66="Aceite",G66="Recusada"),"Concluída",IF(H66="","Definir data",IF(H66&lt;Resumo!$H$4,"Em atraso",IF(H66=Resumo!$H$4,"Contactar hoje","Agendado"))))))</f>
        <v/>
      </c>
      <c r="N66"/>
      <c r="O66"/>
      <c r="P66"/>
      <c r="Q66"/>
      <c r="R66"/>
      <c r="S66"/>
    </row>
    <row r="67" spans="1:19" ht="40" customHeight="1" x14ac:dyDescent="0.35">
      <c r="A67" s="5"/>
      <c r="B67" s="35"/>
      <c r="C67" s="36"/>
      <c r="D67" s="36"/>
      <c r="E67" s="37"/>
      <c r="F67" s="38"/>
      <c r="G67" s="36"/>
      <c r="H67" s="38"/>
      <c r="I67" s="36"/>
      <c r="J67" s="36"/>
      <c r="K67" s="36"/>
      <c r="L67" s="17" t="str">
        <f>IF(OR(B67="",H67="",G67="Aceite",G67="Recusada"),"",H67-Resumo!H4)</f>
        <v/>
      </c>
      <c r="M67" s="14" t="str">
        <f>IF(B67="","",IF(COUNTIF(Resumo!$B$18:$B$22,G67)=0,"Escolher estado",IF(OR(G67="Aceite",G67="Recusada"),"Concluída",IF(H67="","Definir data",IF(H67&lt;Resumo!$H$4,"Em atraso",IF(H67=Resumo!$H$4,"Contactar hoje","Agendado"))))))</f>
        <v/>
      </c>
      <c r="N67"/>
      <c r="O67"/>
      <c r="P67"/>
      <c r="Q67"/>
      <c r="R67"/>
      <c r="S67"/>
    </row>
    <row r="68" spans="1:19" ht="40" customHeight="1" x14ac:dyDescent="0.35">
      <c r="A68" s="5"/>
      <c r="B68" s="35"/>
      <c r="C68" s="36"/>
      <c r="D68" s="36"/>
      <c r="E68" s="37"/>
      <c r="F68" s="38"/>
      <c r="G68" s="36"/>
      <c r="H68" s="38"/>
      <c r="I68" s="36"/>
      <c r="J68" s="36"/>
      <c r="K68" s="36"/>
      <c r="L68" s="17" t="str">
        <f>IF(OR(B68="",H68="",G68="Aceite",G68="Recusada"),"",H68-Resumo!H4)</f>
        <v/>
      </c>
      <c r="M68" s="14" t="str">
        <f>IF(B68="","",IF(COUNTIF(Resumo!$B$18:$B$22,G68)=0,"Escolher estado",IF(OR(G68="Aceite",G68="Recusada"),"Concluída",IF(H68="","Definir data",IF(H68&lt;Resumo!$H$4,"Em atraso",IF(H68=Resumo!$H$4,"Contactar hoje","Agendado"))))))</f>
        <v/>
      </c>
      <c r="N68"/>
      <c r="O68"/>
      <c r="P68"/>
      <c r="Q68"/>
      <c r="R68"/>
      <c r="S68"/>
    </row>
    <row r="69" spans="1:19" ht="40" customHeight="1" x14ac:dyDescent="0.35">
      <c r="A69" s="5"/>
      <c r="B69" s="35"/>
      <c r="C69" s="36"/>
      <c r="D69" s="36"/>
      <c r="E69" s="37"/>
      <c r="F69" s="38"/>
      <c r="G69" s="36"/>
      <c r="H69" s="38"/>
      <c r="I69" s="36"/>
      <c r="J69" s="36"/>
      <c r="K69" s="36"/>
      <c r="L69" s="17" t="str">
        <f>IF(OR(B69="",H69="",G69="Aceite",G69="Recusada"),"",H69-Resumo!H4)</f>
        <v/>
      </c>
      <c r="M69" s="14" t="str">
        <f>IF(B69="","",IF(COUNTIF(Resumo!$B$18:$B$22,G69)=0,"Escolher estado",IF(OR(G69="Aceite",G69="Recusada"),"Concluída",IF(H69="","Definir data",IF(H69&lt;Resumo!$H$4,"Em atraso",IF(H69=Resumo!$H$4,"Contactar hoje","Agendado"))))))</f>
        <v/>
      </c>
      <c r="N69"/>
      <c r="O69"/>
      <c r="P69"/>
      <c r="Q69"/>
      <c r="R69"/>
      <c r="S69"/>
    </row>
    <row r="70" spans="1:19" ht="40" customHeight="1" x14ac:dyDescent="0.35">
      <c r="A70" s="5"/>
      <c r="B70" s="35"/>
      <c r="C70" s="36"/>
      <c r="D70" s="36"/>
      <c r="E70" s="37"/>
      <c r="F70" s="38"/>
      <c r="G70" s="36"/>
      <c r="H70" s="38"/>
      <c r="I70" s="36"/>
      <c r="J70" s="36"/>
      <c r="K70" s="36"/>
      <c r="L70" s="17" t="str">
        <f>IF(OR(B70="",H70="",G70="Aceite",G70="Recusada"),"",H70-Resumo!H4)</f>
        <v/>
      </c>
      <c r="M70" s="14" t="str">
        <f>IF(B70="","",IF(COUNTIF(Resumo!$B$18:$B$22,G70)=0,"Escolher estado",IF(OR(G70="Aceite",G70="Recusada"),"Concluída",IF(H70="","Definir data",IF(H70&lt;Resumo!$H$4,"Em atraso",IF(H70=Resumo!$H$4,"Contactar hoje","Agendado"))))))</f>
        <v/>
      </c>
      <c r="N70"/>
      <c r="O70"/>
      <c r="P70"/>
      <c r="Q70"/>
      <c r="R70"/>
      <c r="S70"/>
    </row>
    <row r="71" spans="1:19" ht="40" customHeight="1" x14ac:dyDescent="0.35">
      <c r="A71" s="5"/>
      <c r="B71" s="35"/>
      <c r="C71" s="36"/>
      <c r="D71" s="36"/>
      <c r="E71" s="37"/>
      <c r="F71" s="38"/>
      <c r="G71" s="36"/>
      <c r="H71" s="38"/>
      <c r="I71" s="36"/>
      <c r="J71" s="36"/>
      <c r="K71" s="36"/>
      <c r="L71" s="17" t="str">
        <f>IF(OR(B71="",H71="",G71="Aceite",G71="Recusada"),"",H71-Resumo!H4)</f>
        <v/>
      </c>
      <c r="M71" s="14" t="str">
        <f>IF(B71="","",IF(COUNTIF(Resumo!$B$18:$B$22,G71)=0,"Escolher estado",IF(OR(G71="Aceite",G71="Recusada"),"Concluída",IF(H71="","Definir data",IF(H71&lt;Resumo!$H$4,"Em atraso",IF(H71=Resumo!$H$4,"Contactar hoje","Agendado"))))))</f>
        <v/>
      </c>
      <c r="N71"/>
      <c r="O71"/>
      <c r="P71"/>
      <c r="Q71"/>
      <c r="R71"/>
      <c r="S71"/>
    </row>
    <row r="72" spans="1:19" ht="40" customHeight="1" x14ac:dyDescent="0.35">
      <c r="A72" s="5"/>
      <c r="B72" s="35"/>
      <c r="C72" s="36"/>
      <c r="D72" s="36"/>
      <c r="E72" s="37"/>
      <c r="F72" s="38"/>
      <c r="G72" s="36"/>
      <c r="H72" s="38"/>
      <c r="I72" s="36"/>
      <c r="J72" s="36"/>
      <c r="K72" s="36"/>
      <c r="L72" s="17" t="str">
        <f>IF(OR(B72="",H72="",G72="Aceite",G72="Recusada"),"",H72-Resumo!H4)</f>
        <v/>
      </c>
      <c r="M72" s="14" t="str">
        <f>IF(B72="","",IF(COUNTIF(Resumo!$B$18:$B$22,G72)=0,"Escolher estado",IF(OR(G72="Aceite",G72="Recusada"),"Concluída",IF(H72="","Definir data",IF(H72&lt;Resumo!$H$4,"Em atraso",IF(H72=Resumo!$H$4,"Contactar hoje","Agendado"))))))</f>
        <v/>
      </c>
      <c r="N72"/>
      <c r="O72"/>
      <c r="P72"/>
      <c r="Q72"/>
      <c r="R72"/>
      <c r="S72"/>
    </row>
    <row r="73" spans="1:19" ht="40" customHeight="1" x14ac:dyDescent="0.35">
      <c r="A73" s="5"/>
      <c r="B73" s="35"/>
      <c r="C73" s="36"/>
      <c r="D73" s="36"/>
      <c r="E73" s="37"/>
      <c r="F73" s="38"/>
      <c r="G73" s="36"/>
      <c r="H73" s="38"/>
      <c r="I73" s="36"/>
      <c r="J73" s="36"/>
      <c r="K73" s="36"/>
      <c r="L73" s="17" t="str">
        <f>IF(OR(B73="",H73="",G73="Aceite",G73="Recusada"),"",H73-Resumo!H4)</f>
        <v/>
      </c>
      <c r="M73" s="14" t="str">
        <f>IF(B73="","",IF(COUNTIF(Resumo!$B$18:$B$22,G73)=0,"Escolher estado",IF(OR(G73="Aceite",G73="Recusada"),"Concluída",IF(H73="","Definir data",IF(H73&lt;Resumo!$H$4,"Em atraso",IF(H73=Resumo!$H$4,"Contactar hoje","Agendado"))))))</f>
        <v/>
      </c>
      <c r="N73"/>
      <c r="O73"/>
      <c r="P73"/>
      <c r="Q73"/>
      <c r="R73"/>
      <c r="S73"/>
    </row>
    <row r="74" spans="1:19" ht="40" customHeight="1" x14ac:dyDescent="0.35">
      <c r="A74" s="5"/>
      <c r="B74" s="35"/>
      <c r="C74" s="36"/>
      <c r="D74" s="36"/>
      <c r="E74" s="37"/>
      <c r="F74" s="38"/>
      <c r="G74" s="36"/>
      <c r="H74" s="38"/>
      <c r="I74" s="36"/>
      <c r="J74" s="36"/>
      <c r="K74" s="36"/>
      <c r="L74" s="17" t="str">
        <f>IF(OR(B74="",H74="",G74="Aceite",G74="Recusada"),"",H74-Resumo!H4)</f>
        <v/>
      </c>
      <c r="M74" s="14" t="str">
        <f>IF(B74="","",IF(COUNTIF(Resumo!$B$18:$B$22,G74)=0,"Escolher estado",IF(OR(G74="Aceite",G74="Recusada"),"Concluída",IF(H74="","Definir data",IF(H74&lt;Resumo!$H$4,"Em atraso",IF(H74=Resumo!$H$4,"Contactar hoje","Agendado"))))))</f>
        <v/>
      </c>
      <c r="N74"/>
      <c r="O74"/>
      <c r="P74"/>
      <c r="Q74"/>
      <c r="R74"/>
      <c r="S74"/>
    </row>
    <row r="75" spans="1:19" ht="40" customHeight="1" x14ac:dyDescent="0.35">
      <c r="A75" s="5"/>
      <c r="B75" s="35"/>
      <c r="C75" s="36"/>
      <c r="D75" s="36"/>
      <c r="E75" s="37"/>
      <c r="F75" s="38"/>
      <c r="G75" s="36"/>
      <c r="H75" s="38"/>
      <c r="I75" s="36"/>
      <c r="J75" s="36"/>
      <c r="K75" s="36"/>
      <c r="L75" s="17" t="str">
        <f>IF(OR(B75="",H75="",G75="Aceite",G75="Recusada"),"",H75-Resumo!H4)</f>
        <v/>
      </c>
      <c r="M75" s="14" t="str">
        <f>IF(B75="","",IF(COUNTIF(Resumo!$B$18:$B$22,G75)=0,"Escolher estado",IF(OR(G75="Aceite",G75="Recusada"),"Concluída",IF(H75="","Definir data",IF(H75&lt;Resumo!$H$4,"Em atraso",IF(H75=Resumo!$H$4,"Contactar hoje","Agendado"))))))</f>
        <v/>
      </c>
      <c r="N75"/>
      <c r="O75"/>
      <c r="P75"/>
      <c r="Q75"/>
      <c r="R75"/>
      <c r="S75"/>
    </row>
    <row r="76" spans="1:19" ht="40" customHeight="1" x14ac:dyDescent="0.35">
      <c r="A76" s="5"/>
      <c r="B76" s="35"/>
      <c r="C76" s="36"/>
      <c r="D76" s="36"/>
      <c r="E76" s="37"/>
      <c r="F76" s="38"/>
      <c r="G76" s="36"/>
      <c r="H76" s="38"/>
      <c r="I76" s="36"/>
      <c r="J76" s="36"/>
      <c r="K76" s="36"/>
      <c r="L76" s="17" t="str">
        <f>IF(OR(B76="",H76="",G76="Aceite",G76="Recusada"),"",H76-Resumo!H4)</f>
        <v/>
      </c>
      <c r="M76" s="14" t="str">
        <f>IF(B76="","",IF(COUNTIF(Resumo!$B$18:$B$22,G76)=0,"Escolher estado",IF(OR(G76="Aceite",G76="Recusada"),"Concluída",IF(H76="","Definir data",IF(H76&lt;Resumo!$H$4,"Em atraso",IF(H76=Resumo!$H$4,"Contactar hoje","Agendado"))))))</f>
        <v/>
      </c>
      <c r="N76"/>
      <c r="O76"/>
      <c r="P76"/>
      <c r="Q76"/>
      <c r="R76"/>
      <c r="S76"/>
    </row>
    <row r="77" spans="1:19" ht="40" customHeight="1" x14ac:dyDescent="0.35">
      <c r="A77" s="5"/>
      <c r="B77" s="35"/>
      <c r="C77" s="36"/>
      <c r="D77" s="36"/>
      <c r="E77" s="37"/>
      <c r="F77" s="38"/>
      <c r="G77" s="36"/>
      <c r="H77" s="38"/>
      <c r="I77" s="36"/>
      <c r="J77" s="36"/>
      <c r="K77" s="36"/>
      <c r="L77" s="17" t="str">
        <f>IF(OR(B77="",H77="",G77="Aceite",G77="Recusada"),"",H77-Resumo!H4)</f>
        <v/>
      </c>
      <c r="M77" s="14" t="str">
        <f>IF(B77="","",IF(COUNTIF(Resumo!$B$18:$B$22,G77)=0,"Escolher estado",IF(OR(G77="Aceite",G77="Recusada"),"Concluída",IF(H77="","Definir data",IF(H77&lt;Resumo!$H$4,"Em atraso",IF(H77=Resumo!$H$4,"Contactar hoje","Agendado"))))))</f>
        <v/>
      </c>
      <c r="N77"/>
      <c r="O77"/>
      <c r="P77"/>
      <c r="Q77"/>
      <c r="R77"/>
      <c r="S77"/>
    </row>
    <row r="78" spans="1:19" ht="40" customHeight="1" x14ac:dyDescent="0.35">
      <c r="A78" s="5"/>
      <c r="B78" s="35"/>
      <c r="C78" s="36"/>
      <c r="D78" s="36"/>
      <c r="E78" s="37"/>
      <c r="F78" s="38"/>
      <c r="G78" s="36"/>
      <c r="H78" s="38"/>
      <c r="I78" s="36"/>
      <c r="J78" s="36"/>
      <c r="K78" s="36"/>
      <c r="L78" s="17" t="str">
        <f>IF(OR(B78="",H78="",G78="Aceite",G78="Recusada"),"",H78-Resumo!H4)</f>
        <v/>
      </c>
      <c r="M78" s="14" t="str">
        <f>IF(B78="","",IF(COUNTIF(Resumo!$B$18:$B$22,G78)=0,"Escolher estado",IF(OR(G78="Aceite",G78="Recusada"),"Concluída",IF(H78="","Definir data",IF(H78&lt;Resumo!$H$4,"Em atraso",IF(H78=Resumo!$H$4,"Contactar hoje","Agendado"))))))</f>
        <v/>
      </c>
      <c r="N78"/>
      <c r="O78"/>
      <c r="P78"/>
      <c r="Q78"/>
      <c r="R78"/>
      <c r="S78"/>
    </row>
    <row r="79" spans="1:19" ht="40" customHeight="1" x14ac:dyDescent="0.35">
      <c r="A79" s="5"/>
      <c r="B79" s="35"/>
      <c r="C79" s="36"/>
      <c r="D79" s="36"/>
      <c r="E79" s="37"/>
      <c r="F79" s="38"/>
      <c r="G79" s="36"/>
      <c r="H79" s="38"/>
      <c r="I79" s="36"/>
      <c r="J79" s="36"/>
      <c r="K79" s="36"/>
      <c r="L79" s="17" t="str">
        <f>IF(OR(B79="",H79="",G79="Aceite",G79="Recusada"),"",H79-Resumo!H4)</f>
        <v/>
      </c>
      <c r="M79" s="14" t="str">
        <f>IF(B79="","",IF(COUNTIF(Resumo!$B$18:$B$22,G79)=0,"Escolher estado",IF(OR(G79="Aceite",G79="Recusada"),"Concluída",IF(H79="","Definir data",IF(H79&lt;Resumo!$H$4,"Em atraso",IF(H79=Resumo!$H$4,"Contactar hoje","Agendado"))))))</f>
        <v/>
      </c>
      <c r="N79"/>
      <c r="O79"/>
      <c r="P79"/>
      <c r="Q79"/>
      <c r="R79"/>
      <c r="S79"/>
    </row>
    <row r="80" spans="1:19" ht="40" customHeight="1" x14ac:dyDescent="0.35">
      <c r="A80" s="5"/>
      <c r="B80" s="35"/>
      <c r="C80" s="36"/>
      <c r="D80" s="36"/>
      <c r="E80" s="37"/>
      <c r="F80" s="38"/>
      <c r="G80" s="36"/>
      <c r="H80" s="38"/>
      <c r="I80" s="36"/>
      <c r="J80" s="36"/>
      <c r="K80" s="36"/>
      <c r="L80" s="17" t="str">
        <f>IF(OR(B80="",H80="",G80="Aceite",G80="Recusada"),"",H80-Resumo!H4)</f>
        <v/>
      </c>
      <c r="M80" s="14" t="str">
        <f>IF(B80="","",IF(COUNTIF(Resumo!$B$18:$B$22,G80)=0,"Escolher estado",IF(OR(G80="Aceite",G80="Recusada"),"Concluída",IF(H80="","Definir data",IF(H80&lt;Resumo!$H$4,"Em atraso",IF(H80=Resumo!$H$4,"Contactar hoje","Agendado"))))))</f>
        <v/>
      </c>
      <c r="N80"/>
      <c r="O80"/>
      <c r="P80"/>
      <c r="Q80"/>
      <c r="R80"/>
      <c r="S80"/>
    </row>
    <row r="81" spans="1:19" ht="40" customHeight="1" x14ac:dyDescent="0.35">
      <c r="A81" s="5"/>
      <c r="B81" s="35"/>
      <c r="C81" s="36"/>
      <c r="D81" s="36"/>
      <c r="E81" s="37"/>
      <c r="F81" s="38"/>
      <c r="G81" s="36"/>
      <c r="H81" s="38"/>
      <c r="I81" s="36"/>
      <c r="J81" s="36"/>
      <c r="K81" s="36"/>
      <c r="L81" s="17" t="str">
        <f>IF(OR(B81="",H81="",G81="Aceite",G81="Recusada"),"",H81-Resumo!H4)</f>
        <v/>
      </c>
      <c r="M81" s="14" t="str">
        <f>IF(B81="","",IF(COUNTIF(Resumo!$B$18:$B$22,G81)=0,"Escolher estado",IF(OR(G81="Aceite",G81="Recusada"),"Concluída",IF(H81="","Definir data",IF(H81&lt;Resumo!$H$4,"Em atraso",IF(H81=Resumo!$H$4,"Contactar hoje","Agendado"))))))</f>
        <v/>
      </c>
      <c r="N81"/>
      <c r="O81"/>
      <c r="P81"/>
      <c r="Q81"/>
      <c r="R81"/>
      <c r="S81"/>
    </row>
    <row r="82" spans="1:19" ht="40" customHeight="1" x14ac:dyDescent="0.35">
      <c r="A82" s="5"/>
      <c r="B82" s="35"/>
      <c r="C82" s="36"/>
      <c r="D82" s="36"/>
      <c r="E82" s="37"/>
      <c r="F82" s="38"/>
      <c r="G82" s="36"/>
      <c r="H82" s="38"/>
      <c r="I82" s="36"/>
      <c r="J82" s="36"/>
      <c r="K82" s="36"/>
      <c r="L82" s="17" t="str">
        <f>IF(OR(B82="",H82="",G82="Aceite",G82="Recusada"),"",H82-Resumo!H4)</f>
        <v/>
      </c>
      <c r="M82" s="14" t="str">
        <f>IF(B82="","",IF(COUNTIF(Resumo!$B$18:$B$22,G82)=0,"Escolher estado",IF(OR(G82="Aceite",G82="Recusada"),"Concluída",IF(H82="","Definir data",IF(H82&lt;Resumo!$H$4,"Em atraso",IF(H82=Resumo!$H$4,"Contactar hoje","Agendado"))))))</f>
        <v/>
      </c>
      <c r="N82"/>
      <c r="O82"/>
      <c r="P82"/>
      <c r="Q82"/>
      <c r="R82"/>
      <c r="S82"/>
    </row>
    <row r="83" spans="1:19" ht="40" customHeight="1" x14ac:dyDescent="0.35">
      <c r="A83" s="5"/>
      <c r="B83" s="35"/>
      <c r="C83" s="36"/>
      <c r="D83" s="36"/>
      <c r="E83" s="37"/>
      <c r="F83" s="38"/>
      <c r="G83" s="36"/>
      <c r="H83" s="38"/>
      <c r="I83" s="36"/>
      <c r="J83" s="36"/>
      <c r="K83" s="36"/>
      <c r="L83" s="17" t="str">
        <f>IF(OR(B83="",H83="",G83="Aceite",G83="Recusada"),"",H83-Resumo!H4)</f>
        <v/>
      </c>
      <c r="M83" s="14" t="str">
        <f>IF(B83="","",IF(COUNTIF(Resumo!$B$18:$B$22,G83)=0,"Escolher estado",IF(OR(G83="Aceite",G83="Recusada"),"Concluída",IF(H83="","Definir data",IF(H83&lt;Resumo!$H$4,"Em atraso",IF(H83=Resumo!$H$4,"Contactar hoje","Agendado"))))))</f>
        <v/>
      </c>
      <c r="N83"/>
      <c r="O83"/>
      <c r="P83"/>
      <c r="Q83"/>
      <c r="R83"/>
      <c r="S83"/>
    </row>
    <row r="84" spans="1:19" ht="40" customHeight="1" x14ac:dyDescent="0.35">
      <c r="A84" s="5"/>
      <c r="B84" s="35"/>
      <c r="C84" s="36"/>
      <c r="D84" s="36"/>
      <c r="E84" s="37"/>
      <c r="F84" s="38"/>
      <c r="G84" s="36"/>
      <c r="H84" s="38"/>
      <c r="I84" s="36"/>
      <c r="J84" s="36"/>
      <c r="K84" s="36"/>
      <c r="L84" s="17" t="str">
        <f>IF(OR(B84="",H84="",G84="Aceite",G84="Recusada"),"",H84-Resumo!H4)</f>
        <v/>
      </c>
      <c r="M84" s="14" t="str">
        <f>IF(B84="","",IF(COUNTIF(Resumo!$B$18:$B$22,G84)=0,"Escolher estado",IF(OR(G84="Aceite",G84="Recusada"),"Concluída",IF(H84="","Definir data",IF(H84&lt;Resumo!$H$4,"Em atraso",IF(H84=Resumo!$H$4,"Contactar hoje","Agendado"))))))</f>
        <v/>
      </c>
      <c r="N84"/>
      <c r="O84"/>
      <c r="P84"/>
      <c r="Q84"/>
      <c r="R84"/>
      <c r="S84"/>
    </row>
    <row r="85" spans="1:19" ht="40" customHeight="1" x14ac:dyDescent="0.35">
      <c r="A85" s="5"/>
      <c r="B85" s="35"/>
      <c r="C85" s="36"/>
      <c r="D85" s="36"/>
      <c r="E85" s="37"/>
      <c r="F85" s="38"/>
      <c r="G85" s="36"/>
      <c r="H85" s="38"/>
      <c r="I85" s="36"/>
      <c r="J85" s="36"/>
      <c r="K85" s="36"/>
      <c r="L85" s="17" t="str">
        <f>IF(OR(B85="",H85="",G85="Aceite",G85="Recusada"),"",H85-Resumo!H4)</f>
        <v/>
      </c>
      <c r="M85" s="14" t="str">
        <f>IF(B85="","",IF(COUNTIF(Resumo!$B$18:$B$22,G85)=0,"Escolher estado",IF(OR(G85="Aceite",G85="Recusada"),"Concluída",IF(H85="","Definir data",IF(H85&lt;Resumo!$H$4,"Em atraso",IF(H85=Resumo!$H$4,"Contactar hoje","Agendado"))))))</f>
        <v/>
      </c>
      <c r="N85"/>
      <c r="O85"/>
      <c r="P85"/>
      <c r="Q85"/>
      <c r="R85"/>
      <c r="S85"/>
    </row>
    <row r="86" spans="1:19" ht="40" customHeight="1" x14ac:dyDescent="0.35">
      <c r="A86" s="5"/>
      <c r="B86" s="35"/>
      <c r="C86" s="36"/>
      <c r="D86" s="36"/>
      <c r="E86" s="37"/>
      <c r="F86" s="38"/>
      <c r="G86" s="36"/>
      <c r="H86" s="38"/>
      <c r="I86" s="36"/>
      <c r="J86" s="36"/>
      <c r="K86" s="36"/>
      <c r="L86" s="17" t="str">
        <f>IF(OR(B86="",H86="",G86="Aceite",G86="Recusada"),"",H86-Resumo!H4)</f>
        <v/>
      </c>
      <c r="M86" s="14" t="str">
        <f>IF(B86="","",IF(COUNTIF(Resumo!$B$18:$B$22,G86)=0,"Escolher estado",IF(OR(G86="Aceite",G86="Recusada"),"Concluída",IF(H86="","Definir data",IF(H86&lt;Resumo!$H$4,"Em atraso",IF(H86=Resumo!$H$4,"Contactar hoje","Agendado"))))))</f>
        <v/>
      </c>
      <c r="N86"/>
      <c r="O86"/>
      <c r="P86"/>
      <c r="Q86"/>
      <c r="R86"/>
      <c r="S86"/>
    </row>
    <row r="87" spans="1:19" ht="40" customHeight="1" x14ac:dyDescent="0.35">
      <c r="A87" s="5"/>
      <c r="B87" s="35"/>
      <c r="C87" s="36"/>
      <c r="D87" s="36"/>
      <c r="E87" s="37"/>
      <c r="F87" s="38"/>
      <c r="G87" s="36"/>
      <c r="H87" s="38"/>
      <c r="I87" s="36"/>
      <c r="J87" s="36"/>
      <c r="K87" s="36"/>
      <c r="L87" s="17" t="str">
        <f>IF(OR(B87="",H87="",G87="Aceite",G87="Recusada"),"",H87-Resumo!H4)</f>
        <v/>
      </c>
      <c r="M87" s="14" t="str">
        <f>IF(B87="","",IF(COUNTIF(Resumo!$B$18:$B$22,G87)=0,"Escolher estado",IF(OR(G87="Aceite",G87="Recusada"),"Concluída",IF(H87="","Definir data",IF(H87&lt;Resumo!$H$4,"Em atraso",IF(H87=Resumo!$H$4,"Contactar hoje","Agendado"))))))</f>
        <v/>
      </c>
      <c r="N87"/>
      <c r="O87"/>
      <c r="P87"/>
      <c r="Q87"/>
      <c r="R87"/>
      <c r="S87"/>
    </row>
    <row r="88" spans="1:19" ht="40" customHeight="1" x14ac:dyDescent="0.35">
      <c r="A88" s="5"/>
      <c r="B88" s="35"/>
      <c r="C88" s="36"/>
      <c r="D88" s="36"/>
      <c r="E88" s="37"/>
      <c r="F88" s="38"/>
      <c r="G88" s="36"/>
      <c r="H88" s="38"/>
      <c r="I88" s="36"/>
      <c r="J88" s="36"/>
      <c r="K88" s="36"/>
      <c r="L88" s="17" t="str">
        <f>IF(OR(B88="",H88="",G88="Aceite",G88="Recusada"),"",H88-Resumo!H4)</f>
        <v/>
      </c>
      <c r="M88" s="14" t="str">
        <f>IF(B88="","",IF(COUNTIF(Resumo!$B$18:$B$22,G88)=0,"Escolher estado",IF(OR(G88="Aceite",G88="Recusada"),"Concluída",IF(H88="","Definir data",IF(H88&lt;Resumo!$H$4,"Em atraso",IF(H88=Resumo!$H$4,"Contactar hoje","Agendado"))))))</f>
        <v/>
      </c>
      <c r="N88"/>
      <c r="O88"/>
      <c r="P88"/>
      <c r="Q88"/>
      <c r="R88"/>
      <c r="S88"/>
    </row>
    <row r="89" spans="1:19" ht="40" customHeight="1" x14ac:dyDescent="0.35">
      <c r="A89" s="5"/>
      <c r="B89" s="35"/>
      <c r="C89" s="36"/>
      <c r="D89" s="36"/>
      <c r="E89" s="37"/>
      <c r="F89" s="38"/>
      <c r="G89" s="36"/>
      <c r="H89" s="38"/>
      <c r="I89" s="36"/>
      <c r="J89" s="36"/>
      <c r="K89" s="36"/>
      <c r="L89" s="17" t="str">
        <f>IF(OR(B89="",H89="",G89="Aceite",G89="Recusada"),"",H89-Resumo!H4)</f>
        <v/>
      </c>
      <c r="M89" s="14" t="str">
        <f>IF(B89="","",IF(COUNTIF(Resumo!$B$18:$B$22,G89)=0,"Escolher estado",IF(OR(G89="Aceite",G89="Recusada"),"Concluída",IF(H89="","Definir data",IF(H89&lt;Resumo!$H$4,"Em atraso",IF(H89=Resumo!$H$4,"Contactar hoje","Agendado"))))))</f>
        <v/>
      </c>
      <c r="N89"/>
      <c r="O89"/>
      <c r="P89"/>
      <c r="Q89"/>
      <c r="R89"/>
      <c r="S89"/>
    </row>
    <row r="90" spans="1:19" ht="40" customHeight="1" x14ac:dyDescent="0.35">
      <c r="A90" s="5"/>
      <c r="B90" s="35"/>
      <c r="C90" s="36"/>
      <c r="D90" s="36"/>
      <c r="E90" s="37"/>
      <c r="F90" s="38"/>
      <c r="G90" s="36"/>
      <c r="H90" s="38"/>
      <c r="I90" s="36"/>
      <c r="J90" s="36"/>
      <c r="K90" s="36"/>
      <c r="L90" s="17" t="str">
        <f>IF(OR(B90="",H90="",G90="Aceite",G90="Recusada"),"",H90-Resumo!H4)</f>
        <v/>
      </c>
      <c r="M90" s="14" t="str">
        <f>IF(B90="","",IF(COUNTIF(Resumo!$B$18:$B$22,G90)=0,"Escolher estado",IF(OR(G90="Aceite",G90="Recusada"),"Concluída",IF(H90="","Definir data",IF(H90&lt;Resumo!$H$4,"Em atraso",IF(H90=Resumo!$H$4,"Contactar hoje","Agendado"))))))</f>
        <v/>
      </c>
      <c r="N90"/>
      <c r="O90"/>
      <c r="P90"/>
      <c r="Q90"/>
      <c r="R90"/>
      <c r="S90"/>
    </row>
    <row r="91" spans="1:19" ht="40" customHeight="1" x14ac:dyDescent="0.35">
      <c r="A91" s="5"/>
      <c r="B91" s="35"/>
      <c r="C91" s="36"/>
      <c r="D91" s="36"/>
      <c r="E91" s="37"/>
      <c r="F91" s="38"/>
      <c r="G91" s="36"/>
      <c r="H91" s="38"/>
      <c r="I91" s="36"/>
      <c r="J91" s="36"/>
      <c r="K91" s="36"/>
      <c r="L91" s="17" t="str">
        <f>IF(OR(B91="",H91="",G91="Aceite",G91="Recusada"),"",H91-Resumo!H4)</f>
        <v/>
      </c>
      <c r="M91" s="14" t="str">
        <f>IF(B91="","",IF(COUNTIF(Resumo!$B$18:$B$22,G91)=0,"Escolher estado",IF(OR(G91="Aceite",G91="Recusada"),"Concluída",IF(H91="","Definir data",IF(H91&lt;Resumo!$H$4,"Em atraso",IF(H91=Resumo!$H$4,"Contactar hoje","Agendado"))))))</f>
        <v/>
      </c>
      <c r="N91"/>
      <c r="O91"/>
      <c r="P91"/>
      <c r="Q91"/>
      <c r="R91"/>
      <c r="S91"/>
    </row>
    <row r="92" spans="1:19" ht="40" customHeight="1" x14ac:dyDescent="0.35">
      <c r="A92" s="5"/>
      <c r="B92" s="35"/>
      <c r="C92" s="36"/>
      <c r="D92" s="36"/>
      <c r="E92" s="37"/>
      <c r="F92" s="38"/>
      <c r="G92" s="36"/>
      <c r="H92" s="38"/>
      <c r="I92" s="36"/>
      <c r="J92" s="36"/>
      <c r="K92" s="36"/>
      <c r="L92" s="17" t="str">
        <f>IF(OR(B92="",H92="",G92="Aceite",G92="Recusada"),"",H92-Resumo!H4)</f>
        <v/>
      </c>
      <c r="M92" s="14" t="str">
        <f>IF(B92="","",IF(COUNTIF(Resumo!$B$18:$B$22,G92)=0,"Escolher estado",IF(OR(G92="Aceite",G92="Recusada"),"Concluída",IF(H92="","Definir data",IF(H92&lt;Resumo!$H$4,"Em atraso",IF(H92=Resumo!$H$4,"Contactar hoje","Agendado"))))))</f>
        <v/>
      </c>
      <c r="N92"/>
      <c r="O92"/>
      <c r="P92"/>
      <c r="Q92"/>
      <c r="R92"/>
      <c r="S92"/>
    </row>
    <row r="93" spans="1:19" ht="40" customHeight="1" x14ac:dyDescent="0.35">
      <c r="A93" s="5"/>
      <c r="B93" s="35"/>
      <c r="C93" s="36"/>
      <c r="D93" s="36"/>
      <c r="E93" s="37"/>
      <c r="F93" s="38"/>
      <c r="G93" s="36"/>
      <c r="H93" s="38"/>
      <c r="I93" s="36"/>
      <c r="J93" s="36"/>
      <c r="K93" s="36"/>
      <c r="L93" s="17" t="str">
        <f>IF(OR(B93="",H93="",G93="Aceite",G93="Recusada"),"",H93-Resumo!H4)</f>
        <v/>
      </c>
      <c r="M93" s="14" t="str">
        <f>IF(B93="","",IF(COUNTIF(Resumo!$B$18:$B$22,G93)=0,"Escolher estado",IF(OR(G93="Aceite",G93="Recusada"),"Concluída",IF(H93="","Definir data",IF(H93&lt;Resumo!$H$4,"Em atraso",IF(H93=Resumo!$H$4,"Contactar hoje","Agendado"))))))</f>
        <v/>
      </c>
      <c r="N93"/>
      <c r="O93"/>
      <c r="P93"/>
      <c r="Q93"/>
      <c r="R93"/>
      <c r="S93"/>
    </row>
    <row r="94" spans="1:19" ht="40" customHeight="1" x14ac:dyDescent="0.35">
      <c r="A94" s="5"/>
      <c r="B94" s="35"/>
      <c r="C94" s="36"/>
      <c r="D94" s="36"/>
      <c r="E94" s="37"/>
      <c r="F94" s="38"/>
      <c r="G94" s="36"/>
      <c r="H94" s="38"/>
      <c r="I94" s="36"/>
      <c r="J94" s="36"/>
      <c r="K94" s="36"/>
      <c r="L94" s="17" t="str">
        <f>IF(OR(B94="",H94="",G94="Aceite",G94="Recusada"),"",H94-Resumo!H4)</f>
        <v/>
      </c>
      <c r="M94" s="14" t="str">
        <f>IF(B94="","",IF(COUNTIF(Resumo!$B$18:$B$22,G94)=0,"Escolher estado",IF(OR(G94="Aceite",G94="Recusada"),"Concluída",IF(H94="","Definir data",IF(H94&lt;Resumo!$H$4,"Em atraso",IF(H94=Resumo!$H$4,"Contactar hoje","Agendado"))))))</f>
        <v/>
      </c>
      <c r="N94"/>
      <c r="O94"/>
      <c r="P94"/>
      <c r="Q94"/>
      <c r="R94"/>
      <c r="S94"/>
    </row>
    <row r="95" spans="1:19" ht="40" customHeight="1" x14ac:dyDescent="0.35">
      <c r="A95" s="5"/>
      <c r="B95" s="35"/>
      <c r="C95" s="36"/>
      <c r="D95" s="36"/>
      <c r="E95" s="37"/>
      <c r="F95" s="38"/>
      <c r="G95" s="36"/>
      <c r="H95" s="38"/>
      <c r="I95" s="36"/>
      <c r="J95" s="36"/>
      <c r="K95" s="36"/>
      <c r="L95" s="17" t="str">
        <f>IF(OR(B95="",H95="",G95="Aceite",G95="Recusada"),"",H95-Resumo!H4)</f>
        <v/>
      </c>
      <c r="M95" s="14" t="str">
        <f>IF(B95="","",IF(COUNTIF(Resumo!$B$18:$B$22,G95)=0,"Escolher estado",IF(OR(G95="Aceite",G95="Recusada"),"Concluída",IF(H95="","Definir data",IF(H95&lt;Resumo!$H$4,"Em atraso",IF(H95=Resumo!$H$4,"Contactar hoje","Agendado"))))))</f>
        <v/>
      </c>
      <c r="N95"/>
      <c r="O95"/>
      <c r="P95"/>
      <c r="Q95"/>
      <c r="R95"/>
      <c r="S95"/>
    </row>
    <row r="96" spans="1:19" ht="40" customHeight="1" x14ac:dyDescent="0.35">
      <c r="A96" s="5"/>
      <c r="B96" s="35"/>
      <c r="C96" s="36"/>
      <c r="D96" s="36"/>
      <c r="E96" s="37"/>
      <c r="F96" s="38"/>
      <c r="G96" s="36"/>
      <c r="H96" s="38"/>
      <c r="I96" s="36"/>
      <c r="J96" s="36"/>
      <c r="K96" s="36"/>
      <c r="L96" s="17" t="str">
        <f>IF(OR(B96="",H96="",G96="Aceite",G96="Recusada"),"",H96-Resumo!H4)</f>
        <v/>
      </c>
      <c r="M96" s="14" t="str">
        <f>IF(B96="","",IF(COUNTIF(Resumo!$B$18:$B$22,G96)=0,"Escolher estado",IF(OR(G96="Aceite",G96="Recusada"),"Concluída",IF(H96="","Definir data",IF(H96&lt;Resumo!$H$4,"Em atraso",IF(H96=Resumo!$H$4,"Contactar hoje","Agendado"))))))</f>
        <v/>
      </c>
      <c r="N96"/>
      <c r="O96"/>
      <c r="P96"/>
      <c r="Q96"/>
      <c r="R96"/>
      <c r="S96"/>
    </row>
    <row r="97" spans="1:19" ht="40" customHeight="1" x14ac:dyDescent="0.35">
      <c r="A97" s="5"/>
      <c r="B97" s="35"/>
      <c r="C97" s="36"/>
      <c r="D97" s="36"/>
      <c r="E97" s="37"/>
      <c r="F97" s="38"/>
      <c r="G97" s="36"/>
      <c r="H97" s="38"/>
      <c r="I97" s="36"/>
      <c r="J97" s="36"/>
      <c r="K97" s="36"/>
      <c r="L97" s="17" t="str">
        <f>IF(OR(B97="",H97="",G97="Aceite",G97="Recusada"),"",H97-Resumo!H4)</f>
        <v/>
      </c>
      <c r="M97" s="14" t="str">
        <f>IF(B97="","",IF(COUNTIF(Resumo!$B$18:$B$22,G97)=0,"Escolher estado",IF(OR(G97="Aceite",G97="Recusada"),"Concluída",IF(H97="","Definir data",IF(H97&lt;Resumo!$H$4,"Em atraso",IF(H97=Resumo!$H$4,"Contactar hoje","Agendado"))))))</f>
        <v/>
      </c>
      <c r="N97"/>
      <c r="O97"/>
      <c r="P97"/>
      <c r="Q97"/>
      <c r="R97"/>
      <c r="S97"/>
    </row>
    <row r="98" spans="1:19" ht="40" customHeight="1" x14ac:dyDescent="0.35">
      <c r="A98" s="5"/>
      <c r="B98" s="35"/>
      <c r="C98" s="36"/>
      <c r="D98" s="36"/>
      <c r="E98" s="37"/>
      <c r="F98" s="38"/>
      <c r="G98" s="36"/>
      <c r="H98" s="38"/>
      <c r="I98" s="36"/>
      <c r="J98" s="36"/>
      <c r="K98" s="36"/>
      <c r="L98" s="17" t="str">
        <f>IF(OR(B98="",H98="",G98="Aceite",G98="Recusada"),"",H98-Resumo!H4)</f>
        <v/>
      </c>
      <c r="M98" s="14" t="str">
        <f>IF(B98="","",IF(COUNTIF(Resumo!$B$18:$B$22,G98)=0,"Escolher estado",IF(OR(G98="Aceite",G98="Recusada"),"Concluída",IF(H98="","Definir data",IF(H98&lt;Resumo!$H$4,"Em atraso",IF(H98=Resumo!$H$4,"Contactar hoje","Agendado"))))))</f>
        <v/>
      </c>
      <c r="N98"/>
      <c r="O98"/>
      <c r="P98"/>
      <c r="Q98"/>
      <c r="R98"/>
      <c r="S98"/>
    </row>
    <row r="99" spans="1:19" ht="40" customHeight="1" x14ac:dyDescent="0.35">
      <c r="A99" s="5"/>
      <c r="B99" s="35"/>
      <c r="C99" s="36"/>
      <c r="D99" s="36"/>
      <c r="E99" s="37"/>
      <c r="F99" s="38"/>
      <c r="G99" s="36"/>
      <c r="H99" s="38"/>
      <c r="I99" s="36"/>
      <c r="J99" s="36"/>
      <c r="K99" s="36"/>
      <c r="L99" s="17" t="str">
        <f>IF(OR(B99="",H99="",G99="Aceite",G99="Recusada"),"",H99-Resumo!H4)</f>
        <v/>
      </c>
      <c r="M99" s="14" t="str">
        <f>IF(B99="","",IF(COUNTIF(Resumo!$B$18:$B$22,G99)=0,"Escolher estado",IF(OR(G99="Aceite",G99="Recusada"),"Concluída",IF(H99="","Definir data",IF(H99&lt;Resumo!$H$4,"Em atraso",IF(H99=Resumo!$H$4,"Contactar hoje","Agendado"))))))</f>
        <v/>
      </c>
      <c r="N99"/>
      <c r="O99"/>
      <c r="P99"/>
      <c r="Q99"/>
      <c r="R99"/>
      <c r="S99"/>
    </row>
    <row r="100" spans="1:19" ht="40" customHeight="1" x14ac:dyDescent="0.35">
      <c r="A100" s="5"/>
      <c r="B100" s="35"/>
      <c r="C100" s="36"/>
      <c r="D100" s="36"/>
      <c r="E100" s="37"/>
      <c r="F100" s="38"/>
      <c r="G100" s="36"/>
      <c r="H100" s="38"/>
      <c r="I100" s="36"/>
      <c r="J100" s="36"/>
      <c r="K100" s="36"/>
      <c r="L100" s="17" t="str">
        <f>IF(OR(B100="",H100="",G100="Aceite",G100="Recusada"),"",H100-Resumo!H4)</f>
        <v/>
      </c>
      <c r="M100" s="14" t="str">
        <f>IF(B100="","",IF(COUNTIF(Resumo!$B$18:$B$22,G100)=0,"Escolher estado",IF(OR(G100="Aceite",G100="Recusada"),"Concluída",IF(H100="","Definir data",IF(H100&lt;Resumo!$H$4,"Em atraso",IF(H100=Resumo!$H$4,"Contactar hoje","Agendado"))))))</f>
        <v/>
      </c>
      <c r="N100"/>
      <c r="O100"/>
      <c r="P100"/>
      <c r="Q100"/>
      <c r="R100"/>
      <c r="S100"/>
    </row>
    <row r="101" spans="1:19" ht="40" customHeight="1" x14ac:dyDescent="0.35">
      <c r="A101" s="5"/>
      <c r="B101" s="35"/>
      <c r="C101" s="36"/>
      <c r="D101" s="36"/>
      <c r="E101" s="37"/>
      <c r="F101" s="38"/>
      <c r="G101" s="36"/>
      <c r="H101" s="38"/>
      <c r="I101" s="36"/>
      <c r="J101" s="36"/>
      <c r="K101" s="36"/>
      <c r="L101" s="17" t="str">
        <f>IF(OR(B101="",H101="",G101="Aceite",G101="Recusada"),"",H101-Resumo!H4)</f>
        <v/>
      </c>
      <c r="M101" s="14" t="str">
        <f>IF(B101="","",IF(COUNTIF(Resumo!$B$18:$B$22,G101)=0,"Escolher estado",IF(OR(G101="Aceite",G101="Recusada"),"Concluída",IF(H101="","Definir data",IF(H101&lt;Resumo!$H$4,"Em atraso",IF(H101=Resumo!$H$4,"Contactar hoje","Agendado"))))))</f>
        <v/>
      </c>
      <c r="N101"/>
      <c r="O101"/>
      <c r="P101"/>
      <c r="Q101"/>
      <c r="R101"/>
      <c r="S101"/>
    </row>
    <row r="102" spans="1:19" ht="40" customHeight="1" x14ac:dyDescent="0.35">
      <c r="A102" s="5"/>
      <c r="B102" s="35"/>
      <c r="C102" s="36"/>
      <c r="D102" s="36"/>
      <c r="E102" s="37"/>
      <c r="F102" s="38"/>
      <c r="G102" s="36"/>
      <c r="H102" s="38"/>
      <c r="I102" s="36"/>
      <c r="J102" s="36"/>
      <c r="K102" s="36"/>
      <c r="L102" s="17" t="str">
        <f>IF(OR(B102="",H102="",G102="Aceite",G102="Recusada"),"",H102-Resumo!H4)</f>
        <v/>
      </c>
      <c r="M102" s="14" t="str">
        <f>IF(B102="","",IF(COUNTIF(Resumo!$B$18:$B$22,G102)=0,"Escolher estado",IF(OR(G102="Aceite",G102="Recusada"),"Concluída",IF(H102="","Definir data",IF(H102&lt;Resumo!$H$4,"Em atraso",IF(H102=Resumo!$H$4,"Contactar hoje","Agendado"))))))</f>
        <v/>
      </c>
      <c r="N102"/>
      <c r="O102"/>
      <c r="P102"/>
      <c r="Q102"/>
      <c r="R102"/>
      <c r="S102"/>
    </row>
    <row r="103" spans="1:19" ht="40" customHeight="1" x14ac:dyDescent="0.35">
      <c r="A103" s="5"/>
      <c r="B103" s="35"/>
      <c r="C103" s="36"/>
      <c r="D103" s="36"/>
      <c r="E103" s="37"/>
      <c r="F103" s="38"/>
      <c r="G103" s="36"/>
      <c r="H103" s="38"/>
      <c r="I103" s="36"/>
      <c r="J103" s="36"/>
      <c r="K103" s="36"/>
      <c r="L103" s="17" t="str">
        <f>IF(OR(B103="",H103="",G103="Aceite",G103="Recusada"),"",H103-Resumo!H4)</f>
        <v/>
      </c>
      <c r="M103" s="14" t="str">
        <f>IF(B103="","",IF(COUNTIF(Resumo!$B$18:$B$22,G103)=0,"Escolher estado",IF(OR(G103="Aceite",G103="Recusada"),"Concluída",IF(H103="","Definir data",IF(H103&lt;Resumo!$H$4,"Em atraso",IF(H103=Resumo!$H$4,"Contactar hoje","Agendado"))))))</f>
        <v/>
      </c>
      <c r="N103"/>
      <c r="O103"/>
      <c r="P103"/>
      <c r="Q103"/>
      <c r="R103"/>
      <c r="S103"/>
    </row>
    <row r="104" spans="1:19" ht="40" customHeight="1" x14ac:dyDescent="0.35">
      <c r="A104" s="5"/>
      <c r="B104" s="35"/>
      <c r="C104" s="36"/>
      <c r="D104" s="36"/>
      <c r="E104" s="37"/>
      <c r="F104" s="38"/>
      <c r="G104" s="36"/>
      <c r="H104" s="38"/>
      <c r="I104" s="36"/>
      <c r="J104" s="36"/>
      <c r="K104" s="36"/>
      <c r="L104" s="17" t="str">
        <f>IF(OR(B104="",H104="",G104="Aceite",G104="Recusada"),"",H104-Resumo!H4)</f>
        <v/>
      </c>
      <c r="M104" s="14" t="str">
        <f>IF(B104="","",IF(COUNTIF(Resumo!$B$18:$B$22,G104)=0,"Escolher estado",IF(OR(G104="Aceite",G104="Recusada"),"Concluída",IF(H104="","Definir data",IF(H104&lt;Resumo!$H$4,"Em atraso",IF(H104=Resumo!$H$4,"Contactar hoje","Agendado"))))))</f>
        <v/>
      </c>
      <c r="N104"/>
      <c r="O104"/>
      <c r="P104"/>
      <c r="Q104"/>
      <c r="R104"/>
      <c r="S104"/>
    </row>
    <row r="105" spans="1:19" ht="40" customHeight="1" x14ac:dyDescent="0.35">
      <c r="A105" s="5"/>
      <c r="B105" s="35"/>
      <c r="C105" s="36"/>
      <c r="D105" s="36"/>
      <c r="E105" s="37"/>
      <c r="F105" s="38"/>
      <c r="G105" s="36"/>
      <c r="H105" s="38"/>
      <c r="I105" s="36"/>
      <c r="J105" s="36"/>
      <c r="K105" s="36"/>
      <c r="L105" s="17" t="str">
        <f>IF(OR(B105="",H105="",G105="Aceite",G105="Recusada"),"",H105-Resumo!H4)</f>
        <v/>
      </c>
      <c r="M105" s="14" t="str">
        <f>IF(B105="","",IF(COUNTIF(Resumo!$B$18:$B$22,G105)=0,"Escolher estado",IF(OR(G105="Aceite",G105="Recusada"),"Concluída",IF(H105="","Definir data",IF(H105&lt;Resumo!$H$4,"Em atraso",IF(H105=Resumo!$H$4,"Contactar hoje","Agendado"))))))</f>
        <v/>
      </c>
      <c r="N105"/>
      <c r="O105"/>
      <c r="P105"/>
      <c r="Q105"/>
      <c r="R105"/>
      <c r="S105"/>
    </row>
    <row r="106" spans="1:19" ht="40" customHeight="1" x14ac:dyDescent="0.35">
      <c r="A106" s="5"/>
      <c r="B106" s="35"/>
      <c r="C106" s="36"/>
      <c r="D106" s="36"/>
      <c r="E106" s="37"/>
      <c r="F106" s="38"/>
      <c r="G106" s="36"/>
      <c r="H106" s="38"/>
      <c r="I106" s="36"/>
      <c r="J106" s="36"/>
      <c r="K106" s="36"/>
      <c r="L106" s="17" t="str">
        <f>IF(OR(B106="",H106="",G106="Aceite",G106="Recusada"),"",H106-Resumo!H4)</f>
        <v/>
      </c>
      <c r="M106" s="14" t="str">
        <f>IF(B106="","",IF(COUNTIF(Resumo!$B$18:$B$22,G106)=0,"Escolher estado",IF(OR(G106="Aceite",G106="Recusada"),"Concluída",IF(H106="","Definir data",IF(H106&lt;Resumo!$H$4,"Em atraso",IF(H106=Resumo!$H$4,"Contactar hoje","Agendado"))))))</f>
        <v/>
      </c>
      <c r="N106"/>
      <c r="O106"/>
      <c r="P106"/>
      <c r="Q106"/>
      <c r="R106"/>
      <c r="S106"/>
    </row>
    <row r="107" spans="1:19" ht="40" customHeight="1" x14ac:dyDescent="0.35">
      <c r="A107" s="5"/>
      <c r="B107" s="35"/>
      <c r="C107" s="36"/>
      <c r="D107" s="36"/>
      <c r="E107" s="37"/>
      <c r="F107" s="38"/>
      <c r="G107" s="36"/>
      <c r="H107" s="38"/>
      <c r="I107" s="36"/>
      <c r="J107" s="36"/>
      <c r="K107" s="36"/>
      <c r="L107" s="17" t="str">
        <f>IF(OR(B107="",H107="",G107="Aceite",G107="Recusada"),"",H107-Resumo!H4)</f>
        <v/>
      </c>
      <c r="M107" s="14" t="str">
        <f>IF(B107="","",IF(COUNTIF(Resumo!$B$18:$B$22,G107)=0,"Escolher estado",IF(OR(G107="Aceite",G107="Recusada"),"Concluída",IF(H107="","Definir data",IF(H107&lt;Resumo!$H$4,"Em atraso",IF(H107=Resumo!$H$4,"Contactar hoje","Agendado"))))))</f>
        <v/>
      </c>
      <c r="N107"/>
      <c r="O107"/>
      <c r="P107"/>
      <c r="Q107"/>
      <c r="R107"/>
      <c r="S107"/>
    </row>
    <row r="108" spans="1:19" ht="40" customHeight="1" x14ac:dyDescent="0.35">
      <c r="A108" s="5"/>
      <c r="B108" s="35"/>
      <c r="C108" s="36"/>
      <c r="D108" s="36"/>
      <c r="E108" s="37"/>
      <c r="F108" s="38"/>
      <c r="G108" s="36"/>
      <c r="H108" s="38"/>
      <c r="I108" s="36"/>
      <c r="J108" s="36"/>
      <c r="K108" s="36"/>
      <c r="L108" s="17" t="str">
        <f>IF(OR(B108="",H108="",G108="Aceite",G108="Recusada"),"",H108-Resumo!H4)</f>
        <v/>
      </c>
      <c r="M108" s="14" t="str">
        <f>IF(B108="","",IF(COUNTIF(Resumo!$B$18:$B$22,G108)=0,"Escolher estado",IF(OR(G108="Aceite",G108="Recusada"),"Concluída",IF(H108="","Definir data",IF(H108&lt;Resumo!$H$4,"Em atraso",IF(H108=Resumo!$H$4,"Contactar hoje","Agendado"))))))</f>
        <v/>
      </c>
      <c r="N108"/>
      <c r="O108"/>
      <c r="P108"/>
      <c r="Q108"/>
      <c r="R108"/>
      <c r="S108"/>
    </row>
    <row r="109" spans="1:19" ht="40" customHeight="1" x14ac:dyDescent="0.35">
      <c r="A109" s="5"/>
      <c r="B109" s="35"/>
      <c r="C109" s="36"/>
      <c r="D109" s="36"/>
      <c r="E109" s="37"/>
      <c r="F109" s="38"/>
      <c r="G109" s="36"/>
      <c r="H109" s="38"/>
      <c r="I109" s="36"/>
      <c r="J109" s="36"/>
      <c r="K109" s="36"/>
      <c r="L109" s="17" t="str">
        <f>IF(OR(B109="",H109="",G109="Aceite",G109="Recusada"),"",H109-Resumo!H4)</f>
        <v/>
      </c>
      <c r="M109" s="14" t="str">
        <f>IF(B109="","",IF(COUNTIF(Resumo!$B$18:$B$22,G109)=0,"Escolher estado",IF(OR(G109="Aceite",G109="Recusada"),"Concluída",IF(H109="","Definir data",IF(H109&lt;Resumo!$H$4,"Em atraso",IF(H109=Resumo!$H$4,"Contactar hoje","Agendado"))))))</f>
        <v/>
      </c>
      <c r="N109"/>
      <c r="O109"/>
      <c r="P109"/>
      <c r="Q109"/>
      <c r="R109"/>
      <c r="S109"/>
    </row>
    <row r="110" spans="1:19" ht="40" customHeight="1" x14ac:dyDescent="0.35">
      <c r="A110" s="5"/>
      <c r="B110" s="35"/>
      <c r="C110" s="36"/>
      <c r="D110" s="36"/>
      <c r="E110" s="37"/>
      <c r="F110" s="38"/>
      <c r="G110" s="36"/>
      <c r="H110" s="38"/>
      <c r="I110" s="36"/>
      <c r="J110" s="36"/>
      <c r="K110" s="36"/>
      <c r="L110" s="17" t="str">
        <f>IF(OR(B110="",H110="",G110="Aceite",G110="Recusada"),"",H110-Resumo!H4)</f>
        <v/>
      </c>
      <c r="M110" s="14" t="str">
        <f>IF(B110="","",IF(COUNTIF(Resumo!$B$18:$B$22,G110)=0,"Escolher estado",IF(OR(G110="Aceite",G110="Recusada"),"Concluída",IF(H110="","Definir data",IF(H110&lt;Resumo!$H$4,"Em atraso",IF(H110=Resumo!$H$4,"Contactar hoje","Agendado"))))))</f>
        <v/>
      </c>
      <c r="N110"/>
      <c r="O110"/>
      <c r="P110"/>
      <c r="Q110"/>
      <c r="R110"/>
      <c r="S110"/>
    </row>
    <row r="111" spans="1:19" ht="40" customHeight="1" x14ac:dyDescent="0.35">
      <c r="A111" s="5"/>
      <c r="B111" s="35"/>
      <c r="C111" s="36"/>
      <c r="D111" s="36"/>
      <c r="E111" s="37"/>
      <c r="F111" s="38"/>
      <c r="G111" s="36"/>
      <c r="H111" s="38"/>
      <c r="I111" s="36"/>
      <c r="J111" s="36"/>
      <c r="K111" s="36"/>
      <c r="L111" s="17" t="str">
        <f>IF(OR(B111="",H111="",G111="Aceite",G111="Recusada"),"",H111-Resumo!H4)</f>
        <v/>
      </c>
      <c r="M111" s="14" t="str">
        <f>IF(B111="","",IF(COUNTIF(Resumo!$B$18:$B$22,G111)=0,"Escolher estado",IF(OR(G111="Aceite",G111="Recusada"),"Concluída",IF(H111="","Definir data",IF(H111&lt;Resumo!$H$4,"Em atraso",IF(H111=Resumo!$H$4,"Contactar hoje","Agendado"))))))</f>
        <v/>
      </c>
      <c r="N111"/>
      <c r="O111"/>
      <c r="P111"/>
      <c r="Q111"/>
      <c r="R111"/>
      <c r="S111"/>
    </row>
    <row r="112" spans="1:19" ht="40" customHeight="1" x14ac:dyDescent="0.35">
      <c r="A112" s="5"/>
      <c r="B112" s="35"/>
      <c r="C112" s="36"/>
      <c r="D112" s="36"/>
      <c r="E112" s="37"/>
      <c r="F112" s="38"/>
      <c r="G112" s="36"/>
      <c r="H112" s="38"/>
      <c r="I112" s="36"/>
      <c r="J112" s="36"/>
      <c r="K112" s="36"/>
      <c r="L112" s="17" t="str">
        <f>IF(OR(B112="",H112="",G112="Aceite",G112="Recusada"),"",H112-Resumo!H4)</f>
        <v/>
      </c>
      <c r="M112" s="14" t="str">
        <f>IF(B112="","",IF(COUNTIF(Resumo!$B$18:$B$22,G112)=0,"Escolher estado",IF(OR(G112="Aceite",G112="Recusada"),"Concluída",IF(H112="","Definir data",IF(H112&lt;Resumo!$H$4,"Em atraso",IF(H112=Resumo!$H$4,"Contactar hoje","Agendado"))))))</f>
        <v/>
      </c>
      <c r="N112"/>
      <c r="O112"/>
      <c r="P112"/>
      <c r="Q112"/>
      <c r="R112"/>
      <c r="S112"/>
    </row>
    <row r="113" spans="1:19" ht="40" customHeight="1" x14ac:dyDescent="0.35">
      <c r="A113" s="5"/>
      <c r="B113" s="35"/>
      <c r="C113" s="36"/>
      <c r="D113" s="36"/>
      <c r="E113" s="37"/>
      <c r="F113" s="38"/>
      <c r="G113" s="36"/>
      <c r="H113" s="38"/>
      <c r="I113" s="36"/>
      <c r="J113" s="36"/>
      <c r="K113" s="36"/>
      <c r="L113" s="17" t="str">
        <f>IF(OR(B113="",H113="",G113="Aceite",G113="Recusada"),"",H113-Resumo!H4)</f>
        <v/>
      </c>
      <c r="M113" s="14" t="str">
        <f>IF(B113="","",IF(COUNTIF(Resumo!$B$18:$B$22,G113)=0,"Escolher estado",IF(OR(G113="Aceite",G113="Recusada"),"Concluída",IF(H113="","Definir data",IF(H113&lt;Resumo!$H$4,"Em atraso",IF(H113=Resumo!$H$4,"Contactar hoje","Agendado"))))))</f>
        <v/>
      </c>
      <c r="N113"/>
      <c r="O113"/>
      <c r="P113"/>
      <c r="Q113"/>
      <c r="R113"/>
      <c r="S113"/>
    </row>
    <row r="114" spans="1:19" ht="40" customHeight="1" x14ac:dyDescent="0.35">
      <c r="A114" s="5"/>
      <c r="B114" s="35"/>
      <c r="C114" s="36"/>
      <c r="D114" s="36"/>
      <c r="E114" s="37"/>
      <c r="F114" s="38"/>
      <c r="G114" s="36"/>
      <c r="H114" s="38"/>
      <c r="I114" s="36"/>
      <c r="J114" s="36"/>
      <c r="K114" s="36"/>
      <c r="L114" s="17" t="str">
        <f>IF(OR(B114="",H114="",G114="Aceite",G114="Recusada"),"",H114-Resumo!H4)</f>
        <v/>
      </c>
      <c r="M114" s="14" t="str">
        <f>IF(B114="","",IF(COUNTIF(Resumo!$B$18:$B$22,G114)=0,"Escolher estado",IF(OR(G114="Aceite",G114="Recusada"),"Concluída",IF(H114="","Definir data",IF(H114&lt;Resumo!$H$4,"Em atraso",IF(H114=Resumo!$H$4,"Contactar hoje","Agendado"))))))</f>
        <v/>
      </c>
      <c r="N114"/>
      <c r="O114"/>
      <c r="P114"/>
      <c r="Q114"/>
      <c r="R114"/>
      <c r="S114"/>
    </row>
    <row r="115" spans="1:19" ht="40" customHeight="1" x14ac:dyDescent="0.35">
      <c r="A115" s="5"/>
      <c r="B115" s="39"/>
      <c r="C115" s="40"/>
      <c r="D115" s="40"/>
      <c r="E115" s="41"/>
      <c r="F115" s="42"/>
      <c r="G115" s="40"/>
      <c r="H115" s="42"/>
      <c r="I115" s="40"/>
      <c r="J115" s="40"/>
      <c r="K115" s="40"/>
      <c r="L115" s="18" t="str">
        <f>IF(OR(B115="",H115="",G115="Aceite",G115="Recusada"),"",H115-Resumo!H4)</f>
        <v/>
      </c>
      <c r="M115" s="15" t="str">
        <f>IF(B115="","",IF(COUNTIF(Resumo!$B$18:$B$22,G115)=0,"Escolher estado",IF(OR(G115="Aceite",G115="Recusada"),"Concluída",IF(H115="","Definir data",IF(H115&lt;Resumo!$H$4,"Em atraso",IF(H115=Resumo!$H$4,"Contactar hoje","Agendado"))))))</f>
        <v/>
      </c>
      <c r="N115"/>
      <c r="O115"/>
      <c r="P115"/>
      <c r="Q115"/>
      <c r="R115"/>
      <c r="S115"/>
    </row>
    <row r="116" spans="1:19" ht="13.5" customHeight="1" x14ac:dyDescent="0.35">
      <c r="A116" s="5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/>
      <c r="O116"/>
      <c r="P116"/>
      <c r="Q116"/>
      <c r="R116"/>
      <c r="S116"/>
    </row>
    <row r="117" spans="1:19" ht="13.5" customHeight="1" x14ac:dyDescent="0.35">
      <c r="A117" s="5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/>
      <c r="O117"/>
      <c r="P117"/>
      <c r="Q117"/>
      <c r="R117"/>
      <c r="S117"/>
    </row>
    <row r="118" spans="1:19" ht="13.5" customHeight="1" x14ac:dyDescent="0.35">
      <c r="A118" s="5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/>
      <c r="O118"/>
      <c r="P118"/>
      <c r="Q118"/>
      <c r="R118"/>
      <c r="S118"/>
    </row>
    <row r="119" spans="1:19" ht="13.5" customHeight="1" x14ac:dyDescent="0.35">
      <c r="A119" s="5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/>
      <c r="O119"/>
      <c r="P119"/>
      <c r="Q119"/>
      <c r="R119"/>
      <c r="S119"/>
    </row>
    <row r="120" spans="1:19" ht="13.5" customHeight="1" x14ac:dyDescent="0.35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/>
      <c r="O120"/>
      <c r="P120"/>
      <c r="Q120"/>
      <c r="R120"/>
      <c r="S120"/>
    </row>
    <row r="121" spans="1:19" ht="13.5" customHeight="1" x14ac:dyDescent="0.35"/>
    <row r="122" spans="1:19" ht="13.5" customHeight="1" x14ac:dyDescent="0.35"/>
    <row r="123" spans="1:19" ht="13.5" customHeight="1" x14ac:dyDescent="0.35"/>
    <row r="124" spans="1:19" ht="13.5" customHeight="1" x14ac:dyDescent="0.35"/>
    <row r="125" spans="1:19" ht="13.5" customHeight="1" x14ac:dyDescent="0.35"/>
    <row r="126" spans="1:19" ht="13.5" customHeight="1" x14ac:dyDescent="0.35"/>
    <row r="127" spans="1:19" ht="13.5" customHeight="1" x14ac:dyDescent="0.35"/>
    <row r="128" spans="1:19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3.5" customHeight="1" x14ac:dyDescent="0.35"/>
    <row r="663" ht="13.5" customHeight="1" x14ac:dyDescent="0.35"/>
    <row r="664" ht="13.5" customHeight="1" x14ac:dyDescent="0.35"/>
    <row r="665" ht="13.5" customHeight="1" x14ac:dyDescent="0.35"/>
    <row r="666" ht="13.5" customHeight="1" x14ac:dyDescent="0.35"/>
    <row r="667" ht="13.5" customHeight="1" x14ac:dyDescent="0.35"/>
    <row r="668" ht="13.5" customHeight="1" x14ac:dyDescent="0.35"/>
    <row r="669" ht="13.5" customHeight="1" x14ac:dyDescent="0.35"/>
    <row r="670" ht="13.5" customHeight="1" x14ac:dyDescent="0.35"/>
    <row r="671" ht="13.5" customHeight="1" x14ac:dyDescent="0.35"/>
    <row r="672" ht="13.5" customHeight="1" x14ac:dyDescent="0.35"/>
    <row r="673" ht="13.5" customHeight="1" x14ac:dyDescent="0.35"/>
    <row r="674" ht="13.5" customHeight="1" x14ac:dyDescent="0.35"/>
    <row r="675" ht="13.5" customHeight="1" x14ac:dyDescent="0.35"/>
    <row r="676" ht="13.5" customHeight="1" x14ac:dyDescent="0.35"/>
    <row r="677" ht="13.5" customHeight="1" x14ac:dyDescent="0.35"/>
    <row r="678" ht="13.5" customHeight="1" x14ac:dyDescent="0.35"/>
    <row r="679" ht="13.5" customHeight="1" x14ac:dyDescent="0.35"/>
    <row r="680" ht="13.5" customHeight="1" x14ac:dyDescent="0.35"/>
    <row r="681" ht="13.5" customHeight="1" x14ac:dyDescent="0.35"/>
    <row r="682" ht="13.5" customHeight="1" x14ac:dyDescent="0.35"/>
    <row r="683" ht="13.5" customHeight="1" x14ac:dyDescent="0.35"/>
    <row r="684" ht="13.5" customHeight="1" x14ac:dyDescent="0.35"/>
    <row r="685" ht="13.5" customHeight="1" x14ac:dyDescent="0.35"/>
    <row r="686" ht="13.5" customHeight="1" x14ac:dyDescent="0.35"/>
    <row r="687" ht="13.5" customHeight="1" x14ac:dyDescent="0.35"/>
    <row r="688" ht="13.5" customHeight="1" x14ac:dyDescent="0.35"/>
    <row r="689" ht="13.5" customHeight="1" x14ac:dyDescent="0.35"/>
    <row r="690" ht="13.5" customHeight="1" x14ac:dyDescent="0.35"/>
    <row r="691" ht="13.5" customHeight="1" x14ac:dyDescent="0.35"/>
    <row r="692" ht="13.5" customHeight="1" x14ac:dyDescent="0.35"/>
    <row r="693" ht="13.5" customHeight="1" x14ac:dyDescent="0.35"/>
    <row r="694" ht="13.5" customHeight="1" x14ac:dyDescent="0.35"/>
    <row r="695" ht="13.5" customHeight="1" x14ac:dyDescent="0.35"/>
    <row r="696" ht="13.5" customHeight="1" x14ac:dyDescent="0.35"/>
    <row r="697" ht="13.5" customHeight="1" x14ac:dyDescent="0.35"/>
    <row r="698" ht="13.5" customHeight="1" x14ac:dyDescent="0.35"/>
    <row r="699" ht="13.5" customHeight="1" x14ac:dyDescent="0.35"/>
    <row r="700" ht="13.5" customHeight="1" x14ac:dyDescent="0.35"/>
    <row r="701" ht="13.5" customHeight="1" x14ac:dyDescent="0.35"/>
    <row r="702" ht="13.5" customHeight="1" x14ac:dyDescent="0.35"/>
    <row r="703" ht="13.5" customHeight="1" x14ac:dyDescent="0.35"/>
    <row r="704" ht="13.5" customHeight="1" x14ac:dyDescent="0.35"/>
    <row r="705" ht="13.5" customHeight="1" x14ac:dyDescent="0.35"/>
    <row r="706" ht="13.5" customHeight="1" x14ac:dyDescent="0.35"/>
    <row r="707" ht="13.5" customHeight="1" x14ac:dyDescent="0.35"/>
    <row r="708" ht="13.5" customHeight="1" x14ac:dyDescent="0.35"/>
    <row r="709" ht="13.5" customHeight="1" x14ac:dyDescent="0.35"/>
    <row r="710" ht="13.5" customHeight="1" x14ac:dyDescent="0.35"/>
    <row r="711" ht="13.5" customHeight="1" x14ac:dyDescent="0.35"/>
    <row r="712" ht="13.5" customHeight="1" x14ac:dyDescent="0.35"/>
    <row r="713" ht="13.5" customHeight="1" x14ac:dyDescent="0.35"/>
    <row r="714" ht="13.5" customHeight="1" x14ac:dyDescent="0.35"/>
    <row r="715" ht="13.5" customHeight="1" x14ac:dyDescent="0.35"/>
    <row r="716" ht="13.5" customHeight="1" x14ac:dyDescent="0.35"/>
    <row r="717" ht="13.5" customHeight="1" x14ac:dyDescent="0.35"/>
    <row r="718" ht="13.5" customHeight="1" x14ac:dyDescent="0.35"/>
    <row r="719" ht="13.5" customHeight="1" x14ac:dyDescent="0.35"/>
    <row r="720" ht="13.5" customHeight="1" x14ac:dyDescent="0.35"/>
    <row r="721" ht="13.5" customHeight="1" x14ac:dyDescent="0.35"/>
    <row r="722" ht="13.5" customHeight="1" x14ac:dyDescent="0.35"/>
    <row r="723" ht="13.5" customHeight="1" x14ac:dyDescent="0.35"/>
    <row r="724" ht="13.5" customHeight="1" x14ac:dyDescent="0.35"/>
    <row r="725" ht="13.5" customHeight="1" x14ac:dyDescent="0.35"/>
    <row r="726" ht="13.5" customHeight="1" x14ac:dyDescent="0.35"/>
    <row r="727" ht="13.5" customHeight="1" x14ac:dyDescent="0.35"/>
    <row r="728" ht="13.5" customHeight="1" x14ac:dyDescent="0.35"/>
    <row r="729" ht="13.5" customHeight="1" x14ac:dyDescent="0.35"/>
    <row r="730" ht="13.5" customHeight="1" x14ac:dyDescent="0.35"/>
    <row r="731" ht="13.5" customHeight="1" x14ac:dyDescent="0.35"/>
    <row r="732" ht="13.5" customHeight="1" x14ac:dyDescent="0.35"/>
    <row r="733" ht="13.5" customHeight="1" x14ac:dyDescent="0.35"/>
    <row r="734" ht="13.5" customHeight="1" x14ac:dyDescent="0.35"/>
    <row r="735" ht="13.5" customHeight="1" x14ac:dyDescent="0.35"/>
    <row r="736" ht="13.5" customHeight="1" x14ac:dyDescent="0.35"/>
    <row r="737" ht="13.5" customHeight="1" x14ac:dyDescent="0.35"/>
    <row r="738" ht="13.5" customHeight="1" x14ac:dyDescent="0.35"/>
    <row r="739" ht="13.5" customHeight="1" x14ac:dyDescent="0.35"/>
    <row r="740" ht="13.5" customHeight="1" x14ac:dyDescent="0.35"/>
    <row r="741" ht="13.5" customHeight="1" x14ac:dyDescent="0.35"/>
    <row r="742" ht="13.5" customHeight="1" x14ac:dyDescent="0.35"/>
    <row r="743" ht="13.5" customHeight="1" x14ac:dyDescent="0.35"/>
    <row r="744" ht="13.5" customHeight="1" x14ac:dyDescent="0.35"/>
    <row r="745" ht="13.5" customHeight="1" x14ac:dyDescent="0.35"/>
    <row r="746" ht="13.5" customHeight="1" x14ac:dyDescent="0.35"/>
    <row r="747" ht="13.5" customHeight="1" x14ac:dyDescent="0.35"/>
    <row r="748" ht="13.5" customHeight="1" x14ac:dyDescent="0.35"/>
    <row r="749" ht="13.5" customHeight="1" x14ac:dyDescent="0.35"/>
    <row r="750" ht="13.5" customHeight="1" x14ac:dyDescent="0.35"/>
    <row r="751" ht="13.5" customHeight="1" x14ac:dyDescent="0.35"/>
    <row r="752" ht="13.5" customHeight="1" x14ac:dyDescent="0.35"/>
    <row r="753" ht="13.5" customHeight="1" x14ac:dyDescent="0.35"/>
    <row r="754" ht="13.5" customHeight="1" x14ac:dyDescent="0.35"/>
    <row r="755" ht="13.5" customHeight="1" x14ac:dyDescent="0.35"/>
    <row r="756" ht="13.5" customHeight="1" x14ac:dyDescent="0.35"/>
    <row r="757" ht="13.5" customHeight="1" x14ac:dyDescent="0.35"/>
    <row r="758" ht="13.5" customHeight="1" x14ac:dyDescent="0.35"/>
    <row r="759" ht="13.5" customHeight="1" x14ac:dyDescent="0.35"/>
    <row r="760" ht="13.5" customHeight="1" x14ac:dyDescent="0.35"/>
    <row r="761" ht="13.5" customHeight="1" x14ac:dyDescent="0.35"/>
    <row r="762" ht="13.5" customHeight="1" x14ac:dyDescent="0.35"/>
    <row r="763" ht="13.5" customHeight="1" x14ac:dyDescent="0.35"/>
    <row r="764" ht="13.5" customHeight="1" x14ac:dyDescent="0.35"/>
    <row r="765" ht="13.5" customHeight="1" x14ac:dyDescent="0.35"/>
    <row r="766" ht="13.5" customHeight="1" x14ac:dyDescent="0.35"/>
    <row r="767" ht="13.5" customHeight="1" x14ac:dyDescent="0.35"/>
    <row r="768" ht="13.5" customHeight="1" x14ac:dyDescent="0.35"/>
    <row r="769" ht="13.5" customHeight="1" x14ac:dyDescent="0.35"/>
    <row r="770" ht="13.5" customHeight="1" x14ac:dyDescent="0.35"/>
    <row r="771" ht="13.5" customHeight="1" x14ac:dyDescent="0.35"/>
    <row r="772" ht="13.5" customHeight="1" x14ac:dyDescent="0.35"/>
    <row r="773" ht="13.5" customHeight="1" x14ac:dyDescent="0.35"/>
    <row r="774" ht="13.5" customHeight="1" x14ac:dyDescent="0.35"/>
    <row r="775" ht="13.5" customHeight="1" x14ac:dyDescent="0.35"/>
    <row r="776" ht="13.5" customHeight="1" x14ac:dyDescent="0.35"/>
    <row r="777" ht="13.5" customHeight="1" x14ac:dyDescent="0.35"/>
    <row r="778" ht="13.5" customHeight="1" x14ac:dyDescent="0.35"/>
    <row r="779" ht="13.5" customHeight="1" x14ac:dyDescent="0.35"/>
    <row r="780" ht="13.5" customHeight="1" x14ac:dyDescent="0.35"/>
    <row r="781" ht="13.5" customHeight="1" x14ac:dyDescent="0.35"/>
    <row r="782" ht="13.5" customHeight="1" x14ac:dyDescent="0.35"/>
    <row r="783" ht="13.5" customHeight="1" x14ac:dyDescent="0.35"/>
    <row r="784" ht="13.5" customHeight="1" x14ac:dyDescent="0.35"/>
    <row r="785" ht="13.5" customHeight="1" x14ac:dyDescent="0.35"/>
    <row r="786" ht="13.5" customHeight="1" x14ac:dyDescent="0.35"/>
    <row r="787" ht="13.5" customHeight="1" x14ac:dyDescent="0.35"/>
    <row r="788" ht="13.5" customHeight="1" x14ac:dyDescent="0.35"/>
    <row r="789" ht="13.5" customHeight="1" x14ac:dyDescent="0.35"/>
    <row r="790" ht="13.5" customHeight="1" x14ac:dyDescent="0.35"/>
    <row r="791" ht="13.5" customHeight="1" x14ac:dyDescent="0.35"/>
    <row r="792" ht="13.5" customHeight="1" x14ac:dyDescent="0.35"/>
    <row r="793" ht="13.5" customHeight="1" x14ac:dyDescent="0.35"/>
    <row r="794" ht="13.5" customHeight="1" x14ac:dyDescent="0.35"/>
    <row r="795" ht="13.5" customHeight="1" x14ac:dyDescent="0.35"/>
    <row r="796" ht="13.5" customHeight="1" x14ac:dyDescent="0.35"/>
    <row r="797" ht="13.5" customHeight="1" x14ac:dyDescent="0.35"/>
    <row r="798" ht="13.5" customHeight="1" x14ac:dyDescent="0.35"/>
    <row r="799" ht="13.5" customHeight="1" x14ac:dyDescent="0.35"/>
    <row r="800" ht="13.5" customHeight="1" x14ac:dyDescent="0.35"/>
    <row r="801" ht="13.5" customHeight="1" x14ac:dyDescent="0.35"/>
    <row r="802" ht="13.5" customHeight="1" x14ac:dyDescent="0.35"/>
    <row r="803" ht="13.5" customHeight="1" x14ac:dyDescent="0.35"/>
    <row r="804" ht="13.5" customHeight="1" x14ac:dyDescent="0.35"/>
    <row r="805" ht="13.5" customHeight="1" x14ac:dyDescent="0.35"/>
    <row r="806" ht="13.5" customHeight="1" x14ac:dyDescent="0.35"/>
    <row r="807" ht="13.5" customHeight="1" x14ac:dyDescent="0.35"/>
    <row r="808" ht="13.5" customHeight="1" x14ac:dyDescent="0.35"/>
    <row r="809" ht="13.5" customHeight="1" x14ac:dyDescent="0.35"/>
    <row r="810" ht="13.5" customHeight="1" x14ac:dyDescent="0.35"/>
    <row r="811" ht="13.5" customHeight="1" x14ac:dyDescent="0.35"/>
    <row r="812" ht="13.5" customHeight="1" x14ac:dyDescent="0.35"/>
    <row r="813" ht="13.5" customHeight="1" x14ac:dyDescent="0.35"/>
    <row r="814" ht="13.5" customHeight="1" x14ac:dyDescent="0.35"/>
    <row r="815" ht="13.5" customHeight="1" x14ac:dyDescent="0.35"/>
    <row r="816" ht="13.5" customHeight="1" x14ac:dyDescent="0.35"/>
    <row r="817" ht="13.5" customHeight="1" x14ac:dyDescent="0.35"/>
    <row r="818" ht="13.5" customHeight="1" x14ac:dyDescent="0.35"/>
    <row r="819" ht="13.5" customHeight="1" x14ac:dyDescent="0.35"/>
    <row r="820" ht="13.5" customHeight="1" x14ac:dyDescent="0.35"/>
    <row r="821" ht="13.5" customHeight="1" x14ac:dyDescent="0.35"/>
    <row r="822" ht="13.5" customHeight="1" x14ac:dyDescent="0.35"/>
    <row r="823" ht="13.5" customHeight="1" x14ac:dyDescent="0.35"/>
    <row r="824" ht="13.5" customHeight="1" x14ac:dyDescent="0.35"/>
    <row r="825" ht="13.5" customHeight="1" x14ac:dyDescent="0.35"/>
    <row r="826" ht="13.5" customHeight="1" x14ac:dyDescent="0.35"/>
    <row r="827" ht="13.5" customHeight="1" x14ac:dyDescent="0.35"/>
    <row r="828" ht="13.5" customHeight="1" x14ac:dyDescent="0.35"/>
    <row r="829" ht="13.5" customHeight="1" x14ac:dyDescent="0.35"/>
    <row r="830" ht="13.5" customHeight="1" x14ac:dyDescent="0.35"/>
    <row r="831" ht="13.5" customHeight="1" x14ac:dyDescent="0.35"/>
    <row r="832" ht="13.5" customHeight="1" x14ac:dyDescent="0.35"/>
    <row r="833" ht="13.5" customHeight="1" x14ac:dyDescent="0.35"/>
    <row r="834" ht="13.5" customHeight="1" x14ac:dyDescent="0.35"/>
    <row r="835" ht="13.5" customHeight="1" x14ac:dyDescent="0.35"/>
    <row r="836" ht="13.5" customHeight="1" x14ac:dyDescent="0.35"/>
    <row r="837" ht="13.5" customHeight="1" x14ac:dyDescent="0.35"/>
    <row r="838" ht="13.5" customHeight="1" x14ac:dyDescent="0.35"/>
    <row r="839" ht="13.5" customHeight="1" x14ac:dyDescent="0.35"/>
    <row r="840" ht="13.5" customHeight="1" x14ac:dyDescent="0.35"/>
    <row r="841" ht="13.5" customHeight="1" x14ac:dyDescent="0.35"/>
    <row r="842" ht="13.5" customHeight="1" x14ac:dyDescent="0.35"/>
    <row r="843" ht="13.5" customHeight="1" x14ac:dyDescent="0.35"/>
    <row r="844" ht="13.5" customHeight="1" x14ac:dyDescent="0.35"/>
    <row r="845" ht="13.5" customHeight="1" x14ac:dyDescent="0.35"/>
    <row r="846" ht="13.5" customHeight="1" x14ac:dyDescent="0.35"/>
    <row r="847" ht="13.5" customHeight="1" x14ac:dyDescent="0.35"/>
    <row r="848" ht="13.5" customHeight="1" x14ac:dyDescent="0.35"/>
    <row r="849" ht="13.5" customHeight="1" x14ac:dyDescent="0.35"/>
    <row r="850" ht="13.5" customHeight="1" x14ac:dyDescent="0.35"/>
    <row r="851" ht="13.5" customHeight="1" x14ac:dyDescent="0.35"/>
    <row r="852" ht="13.5" customHeight="1" x14ac:dyDescent="0.35"/>
    <row r="853" ht="13.5" customHeight="1" x14ac:dyDescent="0.35"/>
    <row r="854" ht="13.5" customHeight="1" x14ac:dyDescent="0.35"/>
    <row r="855" ht="13.5" customHeight="1" x14ac:dyDescent="0.35"/>
    <row r="856" ht="13.5" customHeight="1" x14ac:dyDescent="0.35"/>
    <row r="857" ht="13.5" customHeight="1" x14ac:dyDescent="0.35"/>
    <row r="858" ht="13.5" customHeight="1" x14ac:dyDescent="0.35"/>
    <row r="859" ht="13.5" customHeight="1" x14ac:dyDescent="0.35"/>
    <row r="860" ht="13.5" customHeight="1" x14ac:dyDescent="0.35"/>
    <row r="861" ht="13.5" customHeight="1" x14ac:dyDescent="0.35"/>
    <row r="862" ht="13.5" customHeight="1" x14ac:dyDescent="0.35"/>
    <row r="863" ht="13.5" customHeight="1" x14ac:dyDescent="0.35"/>
    <row r="864" ht="13.5" customHeight="1" x14ac:dyDescent="0.35"/>
    <row r="865" ht="13.5" customHeight="1" x14ac:dyDescent="0.35"/>
    <row r="866" ht="13.5" customHeight="1" x14ac:dyDescent="0.35"/>
    <row r="867" ht="13.5" customHeight="1" x14ac:dyDescent="0.35"/>
    <row r="868" ht="13.5" customHeight="1" x14ac:dyDescent="0.35"/>
    <row r="869" ht="13.5" customHeight="1" x14ac:dyDescent="0.35"/>
    <row r="870" ht="13.5" customHeight="1" x14ac:dyDescent="0.35"/>
    <row r="871" ht="13.5" customHeight="1" x14ac:dyDescent="0.35"/>
    <row r="872" ht="13.5" customHeight="1" x14ac:dyDescent="0.35"/>
    <row r="873" ht="13.5" customHeight="1" x14ac:dyDescent="0.35"/>
    <row r="874" ht="13.5" customHeight="1" x14ac:dyDescent="0.35"/>
    <row r="875" ht="13.5" customHeight="1" x14ac:dyDescent="0.35"/>
    <row r="876" ht="13.5" customHeight="1" x14ac:dyDescent="0.35"/>
    <row r="877" ht="13.5" customHeight="1" x14ac:dyDescent="0.35"/>
    <row r="878" ht="13.5" customHeight="1" x14ac:dyDescent="0.35"/>
    <row r="879" ht="13.5" customHeight="1" x14ac:dyDescent="0.35"/>
    <row r="880" ht="13.5" customHeight="1" x14ac:dyDescent="0.35"/>
    <row r="881" ht="13.5" customHeight="1" x14ac:dyDescent="0.35"/>
    <row r="882" ht="13.5" customHeight="1" x14ac:dyDescent="0.35"/>
    <row r="883" ht="13.5" customHeight="1" x14ac:dyDescent="0.35"/>
    <row r="884" ht="13.5" customHeight="1" x14ac:dyDescent="0.35"/>
    <row r="885" ht="13.5" customHeight="1" x14ac:dyDescent="0.35"/>
    <row r="886" ht="13.5" customHeight="1" x14ac:dyDescent="0.35"/>
    <row r="887" ht="13.5" customHeight="1" x14ac:dyDescent="0.35"/>
    <row r="888" ht="13.5" customHeight="1" x14ac:dyDescent="0.35"/>
    <row r="889" ht="13.5" customHeight="1" x14ac:dyDescent="0.35"/>
    <row r="890" ht="13.5" customHeight="1" x14ac:dyDescent="0.35"/>
    <row r="891" ht="13.5" customHeight="1" x14ac:dyDescent="0.35"/>
    <row r="892" ht="13.5" customHeight="1" x14ac:dyDescent="0.35"/>
    <row r="893" ht="13.5" customHeight="1" x14ac:dyDescent="0.35"/>
    <row r="894" ht="13.5" customHeight="1" x14ac:dyDescent="0.35"/>
    <row r="895" ht="13.5" customHeight="1" x14ac:dyDescent="0.35"/>
    <row r="896" ht="13.5" customHeight="1" x14ac:dyDescent="0.35"/>
    <row r="897" ht="13.5" customHeight="1" x14ac:dyDescent="0.35"/>
    <row r="898" ht="13.5" customHeight="1" x14ac:dyDescent="0.35"/>
    <row r="899" ht="13.5" customHeight="1" x14ac:dyDescent="0.35"/>
    <row r="900" ht="13.5" customHeight="1" x14ac:dyDescent="0.35"/>
    <row r="901" ht="13.5" customHeight="1" x14ac:dyDescent="0.35"/>
    <row r="902" ht="13.5" customHeight="1" x14ac:dyDescent="0.35"/>
    <row r="903" ht="13.5" customHeight="1" x14ac:dyDescent="0.35"/>
    <row r="904" ht="13.5" customHeight="1" x14ac:dyDescent="0.35"/>
    <row r="905" ht="13.5" customHeight="1" x14ac:dyDescent="0.35"/>
    <row r="906" ht="13.5" customHeight="1" x14ac:dyDescent="0.35"/>
    <row r="907" ht="13.5" customHeight="1" x14ac:dyDescent="0.35"/>
    <row r="908" ht="13.5" customHeight="1" x14ac:dyDescent="0.35"/>
    <row r="909" ht="13.5" customHeight="1" x14ac:dyDescent="0.35"/>
    <row r="910" ht="13.5" customHeight="1" x14ac:dyDescent="0.35"/>
    <row r="911" ht="13.5" customHeight="1" x14ac:dyDescent="0.35"/>
    <row r="912" ht="13.5" customHeight="1" x14ac:dyDescent="0.35"/>
    <row r="913" ht="13.5" customHeight="1" x14ac:dyDescent="0.35"/>
    <row r="914" ht="13.5" customHeight="1" x14ac:dyDescent="0.35"/>
    <row r="915" ht="13.5" customHeight="1" x14ac:dyDescent="0.35"/>
    <row r="916" ht="13.5" customHeight="1" x14ac:dyDescent="0.35"/>
    <row r="917" ht="13.5" customHeight="1" x14ac:dyDescent="0.35"/>
    <row r="918" ht="13.5" customHeight="1" x14ac:dyDescent="0.35"/>
    <row r="919" ht="13.5" customHeight="1" x14ac:dyDescent="0.35"/>
    <row r="920" ht="13.5" customHeight="1" x14ac:dyDescent="0.35"/>
    <row r="921" ht="13.5" customHeight="1" x14ac:dyDescent="0.35"/>
    <row r="922" ht="13.5" customHeight="1" x14ac:dyDescent="0.35"/>
    <row r="923" ht="13.5" customHeight="1" x14ac:dyDescent="0.35"/>
    <row r="924" ht="13.5" customHeight="1" x14ac:dyDescent="0.35"/>
    <row r="925" ht="13.5" customHeight="1" x14ac:dyDescent="0.35"/>
    <row r="926" ht="13.5" customHeight="1" x14ac:dyDescent="0.35"/>
    <row r="927" ht="13.5" customHeight="1" x14ac:dyDescent="0.35"/>
    <row r="928" ht="13.5" customHeight="1" x14ac:dyDescent="0.35"/>
    <row r="929" ht="13.5" customHeight="1" x14ac:dyDescent="0.35"/>
    <row r="930" ht="13.5" customHeight="1" x14ac:dyDescent="0.35"/>
    <row r="931" ht="13.5" customHeight="1" x14ac:dyDescent="0.35"/>
    <row r="932" ht="13.5" customHeight="1" x14ac:dyDescent="0.35"/>
    <row r="933" ht="13.5" customHeight="1" x14ac:dyDescent="0.35"/>
    <row r="934" ht="13.5" customHeight="1" x14ac:dyDescent="0.35"/>
    <row r="935" ht="13.5" customHeight="1" x14ac:dyDescent="0.35"/>
    <row r="936" ht="13.5" customHeight="1" x14ac:dyDescent="0.35"/>
    <row r="937" ht="13.5" customHeight="1" x14ac:dyDescent="0.35"/>
    <row r="938" ht="13.5" customHeight="1" x14ac:dyDescent="0.35"/>
    <row r="939" ht="13.5" customHeight="1" x14ac:dyDescent="0.35"/>
    <row r="940" ht="13.5" customHeight="1" x14ac:dyDescent="0.35"/>
    <row r="941" ht="13.5" customHeight="1" x14ac:dyDescent="0.35"/>
    <row r="942" ht="13.5" customHeight="1" x14ac:dyDescent="0.35"/>
    <row r="943" ht="13.5" customHeight="1" x14ac:dyDescent="0.35"/>
    <row r="944" ht="13.5" customHeight="1" x14ac:dyDescent="0.35"/>
    <row r="945" ht="13.5" customHeight="1" x14ac:dyDescent="0.35"/>
    <row r="946" ht="13.5" customHeight="1" x14ac:dyDescent="0.35"/>
    <row r="947" ht="13.5" customHeight="1" x14ac:dyDescent="0.35"/>
    <row r="948" ht="13.5" customHeight="1" x14ac:dyDescent="0.35"/>
    <row r="949" ht="13.5" customHeight="1" x14ac:dyDescent="0.35"/>
    <row r="950" ht="13.5" customHeight="1" x14ac:dyDescent="0.35"/>
    <row r="951" ht="13.5" customHeight="1" x14ac:dyDescent="0.35"/>
    <row r="952" ht="13.5" customHeight="1" x14ac:dyDescent="0.35"/>
    <row r="953" ht="13.5" customHeight="1" x14ac:dyDescent="0.35"/>
    <row r="954" ht="13.5" customHeight="1" x14ac:dyDescent="0.35"/>
    <row r="955" ht="13.5" customHeight="1" x14ac:dyDescent="0.35"/>
    <row r="956" ht="13.5" customHeight="1" x14ac:dyDescent="0.35"/>
    <row r="957" ht="13.5" customHeight="1" x14ac:dyDescent="0.35"/>
    <row r="958" ht="13.5" customHeight="1" x14ac:dyDescent="0.35"/>
    <row r="959" ht="13.5" customHeight="1" x14ac:dyDescent="0.35"/>
    <row r="960" ht="13.5" customHeight="1" x14ac:dyDescent="0.35"/>
    <row r="961" ht="13.5" customHeight="1" x14ac:dyDescent="0.35"/>
    <row r="962" ht="13.5" customHeight="1" x14ac:dyDescent="0.35"/>
    <row r="963" ht="13.5" customHeight="1" x14ac:dyDescent="0.35"/>
    <row r="964" ht="13.5" customHeight="1" x14ac:dyDescent="0.35"/>
    <row r="965" ht="13.5" customHeight="1" x14ac:dyDescent="0.35"/>
    <row r="966" ht="13.5" customHeight="1" x14ac:dyDescent="0.35"/>
    <row r="967" ht="13.5" customHeight="1" x14ac:dyDescent="0.35"/>
    <row r="968" ht="13.5" customHeight="1" x14ac:dyDescent="0.35"/>
    <row r="969" ht="13.5" customHeight="1" x14ac:dyDescent="0.35"/>
    <row r="970" ht="13.5" customHeight="1" x14ac:dyDescent="0.35"/>
    <row r="971" ht="13.5" customHeight="1" x14ac:dyDescent="0.35"/>
    <row r="972" ht="13.5" customHeight="1" x14ac:dyDescent="0.35"/>
    <row r="973" ht="13.5" customHeight="1" x14ac:dyDescent="0.35"/>
    <row r="974" ht="13.5" customHeight="1" x14ac:dyDescent="0.35"/>
    <row r="975" ht="13.5" customHeight="1" x14ac:dyDescent="0.35"/>
    <row r="976" ht="13.5" customHeight="1" x14ac:dyDescent="0.35"/>
    <row r="977" ht="13.5" customHeight="1" x14ac:dyDescent="0.35"/>
    <row r="978" ht="13.5" customHeight="1" x14ac:dyDescent="0.35"/>
    <row r="979" ht="13.5" customHeight="1" x14ac:dyDescent="0.35"/>
    <row r="980" ht="13.5" customHeight="1" x14ac:dyDescent="0.35"/>
    <row r="981" ht="13.5" customHeight="1" x14ac:dyDescent="0.35"/>
    <row r="982" ht="13.5" customHeight="1" x14ac:dyDescent="0.35"/>
    <row r="983" ht="13.5" customHeight="1" x14ac:dyDescent="0.35"/>
    <row r="984" ht="13.5" customHeight="1" x14ac:dyDescent="0.35"/>
    <row r="985" ht="13.5" customHeight="1" x14ac:dyDescent="0.35"/>
    <row r="986" ht="13.5" customHeight="1" x14ac:dyDescent="0.35"/>
    <row r="987" ht="13.5" customHeight="1" x14ac:dyDescent="0.35"/>
    <row r="988" ht="13.5" customHeight="1" x14ac:dyDescent="0.35"/>
    <row r="989" ht="13.5" customHeight="1" x14ac:dyDescent="0.35"/>
    <row r="990" ht="13.5" customHeight="1" x14ac:dyDescent="0.35"/>
    <row r="991" ht="13.5" customHeight="1" x14ac:dyDescent="0.35"/>
    <row r="992" ht="13.5" customHeight="1" x14ac:dyDescent="0.35"/>
    <row r="993" ht="13.5" customHeight="1" x14ac:dyDescent="0.35"/>
    <row r="994" ht="13.5" customHeight="1" x14ac:dyDescent="0.35"/>
    <row r="995" ht="13.5" customHeight="1" x14ac:dyDescent="0.35"/>
    <row r="996" ht="13.5" customHeight="1" x14ac:dyDescent="0.35"/>
    <row r="997" ht="13.5" customHeight="1" x14ac:dyDescent="0.35"/>
    <row r="998" ht="13.5" customHeight="1" x14ac:dyDescent="0.35"/>
    <row r="999" ht="13.5" customHeight="1" x14ac:dyDescent="0.35"/>
  </sheetData>
  <sheetProtection sheet="1" objects="1" scenarios="1" autoFilter="0" algorithmName="SHA-512" hashValue="ikrCg0JEP9Yjpnm3Wi4jsAPiiVKqkDQSfG7tE8XfTy6cff9FuQwFM/Y0LJ3a9TjzHODaWnf5bpyqZzTB9BVdsQ==" saltValue="XmLuZAYJiV98fakxQmUn3Q==" spinCount="100000"/>
  <mergeCells count="17">
    <mergeCell ref="H6:J7"/>
    <mergeCell ref="B13:M13"/>
    <mergeCell ref="B14:M14"/>
    <mergeCell ref="B2:M2"/>
    <mergeCell ref="B3:M3"/>
    <mergeCell ref="B4:G4"/>
    <mergeCell ref="H4:M4"/>
    <mergeCell ref="K5:M5"/>
    <mergeCell ref="K6:M7"/>
    <mergeCell ref="B9:M9"/>
    <mergeCell ref="B10:M10"/>
    <mergeCell ref="B11:M11"/>
    <mergeCell ref="B5:D5"/>
    <mergeCell ref="B6:D7"/>
    <mergeCell ref="E5:G5"/>
    <mergeCell ref="E6:G7"/>
    <mergeCell ref="H5:J5"/>
  </mergeCells>
  <conditionalFormatting sqref="B16:B115">
    <cfRule type="expression" dxfId="9" priority="10">
      <formula>AND($B16&lt;&gt;"",COUNTIF($B$16:$B$115,$B16)&gt;1)</formula>
    </cfRule>
  </conditionalFormatting>
  <conditionalFormatting sqref="G16:G115">
    <cfRule type="expression" dxfId="8" priority="6">
      <formula>$G16="Aceite"</formula>
    </cfRule>
    <cfRule type="expression" dxfId="7" priority="7">
      <formula>$G16="Recusada"</formula>
    </cfRule>
    <cfRule type="expression" dxfId="6" priority="8">
      <formula>$G16="Em negociação"</formula>
    </cfRule>
    <cfRule type="expression" dxfId="5" priority="9">
      <formula>$G16="Enviada"</formula>
    </cfRule>
  </conditionalFormatting>
  <conditionalFormatting sqref="M16:M115">
    <cfRule type="expression" dxfId="4" priority="1">
      <formula>$M16="Em atraso"</formula>
    </cfRule>
    <cfRule type="expression" dxfId="3" priority="2">
      <formula>$M16="Contactar hoje"</formula>
    </cfRule>
    <cfRule type="expression" dxfId="2" priority="3">
      <formula>$M16="Definir data"</formula>
    </cfRule>
    <cfRule type="expression" dxfId="1" priority="4">
      <formula>$M16="Escolher estado"</formula>
    </cfRule>
    <cfRule type="expression" dxfId="0" priority="5">
      <formula>$M16="Concluída"</formula>
    </cfRule>
  </conditionalFormatting>
  <dataValidations count="3">
    <dataValidation type="list" sqref="G16:G115" xr:uid="{00000000-0002-0000-0100-000000000000}">
      <formula1>"Em preparação,Enviada,Em negociação,Aceite,Recusada"</formula1>
    </dataValidation>
    <dataValidation type="decimal" operator="greaterThanOrEqual" sqref="E16:E115" xr:uid="{00000000-0002-0000-0100-000001000000}">
      <formula1>0</formula1>
    </dataValidation>
    <dataValidation type="date" sqref="F16:F115 H16:H115" xr:uid="{00000000-0002-0000-0100-000002000000}">
      <formula1>36526</formula1>
      <formula2>73415</formula2>
    </dataValidation>
  </dataValidations>
  <hyperlinks>
    <hyperlink ref="B4" r:id="rId1" xr:uid="{00000000-0004-0000-0100-000000000000}"/>
    <hyperlink ref="H4" r:id="rId2" xr:uid="{00000000-0004-0000-0100-000001000000}"/>
  </hyperlinks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4D2E4"/>
  </sheetPr>
  <dimension ref="A1:I40"/>
  <sheetViews>
    <sheetView showGridLines="0" topLeftCell="A25" workbookViewId="0"/>
  </sheetViews>
  <sheetFormatPr defaultRowHeight="14.5" x14ac:dyDescent="0.35"/>
  <cols>
    <col min="1" max="1" width="2.7265625" customWidth="1"/>
    <col min="2" max="2" width="17.7265625" customWidth="1"/>
    <col min="3" max="3" width="16" customWidth="1"/>
    <col min="4" max="4" width="16.26953125" customWidth="1"/>
    <col min="5" max="9" width="14.7265625" customWidth="1"/>
  </cols>
  <sheetData>
    <row r="1" spans="1:9" ht="24" customHeight="1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ht="44" customHeight="1" x14ac:dyDescent="0.35">
      <c r="A2" s="2"/>
      <c r="B2" s="78" t="s">
        <v>0</v>
      </c>
      <c r="C2" s="78" t="s">
        <v>100</v>
      </c>
      <c r="D2" s="78" t="s">
        <v>100</v>
      </c>
      <c r="E2" s="78" t="s">
        <v>100</v>
      </c>
      <c r="F2" s="78" t="s">
        <v>100</v>
      </c>
      <c r="G2" s="78" t="s">
        <v>100</v>
      </c>
      <c r="H2" s="78" t="s">
        <v>100</v>
      </c>
      <c r="I2" s="78" t="s">
        <v>100</v>
      </c>
    </row>
    <row r="3" spans="1:9" ht="29" customHeight="1" x14ac:dyDescent="0.35">
      <c r="A3" s="2"/>
      <c r="B3" s="79" t="s">
        <v>101</v>
      </c>
      <c r="C3" s="79" t="s">
        <v>102</v>
      </c>
      <c r="D3" s="79" t="s">
        <v>102</v>
      </c>
      <c r="E3" s="79" t="s">
        <v>102</v>
      </c>
      <c r="F3" s="79" t="s">
        <v>102</v>
      </c>
      <c r="G3" s="79" t="s">
        <v>102</v>
      </c>
      <c r="H3" s="79" t="s">
        <v>102</v>
      </c>
      <c r="I3" s="79" t="s">
        <v>102</v>
      </c>
    </row>
    <row r="4" spans="1:9" ht="24" customHeight="1" x14ac:dyDescent="0.35">
      <c r="A4" s="2"/>
      <c r="B4" s="2"/>
      <c r="C4" s="2"/>
      <c r="D4" s="2"/>
      <c r="E4" s="2"/>
      <c r="F4" s="90" t="s">
        <v>103</v>
      </c>
      <c r="G4" s="90"/>
      <c r="H4" s="93">
        <f ca="1">TODAY()</f>
        <v>46273</v>
      </c>
      <c r="I4" s="93"/>
    </row>
    <row r="5" spans="1:9" ht="34" customHeight="1" x14ac:dyDescent="0.35">
      <c r="A5" s="2"/>
      <c r="B5" s="81" t="s">
        <v>4</v>
      </c>
      <c r="C5" s="81" t="s">
        <v>4</v>
      </c>
      <c r="D5" s="81" t="s">
        <v>4</v>
      </c>
      <c r="E5" s="81" t="s">
        <v>4</v>
      </c>
      <c r="F5" s="81" t="s">
        <v>5</v>
      </c>
      <c r="G5" s="81" t="s">
        <v>5</v>
      </c>
      <c r="H5" s="81" t="s">
        <v>5</v>
      </c>
      <c r="I5" s="81" t="s">
        <v>5</v>
      </c>
    </row>
    <row r="6" spans="1:9" ht="26" customHeight="1" x14ac:dyDescent="0.35">
      <c r="A6" s="2"/>
      <c r="B6" s="75" t="s">
        <v>104</v>
      </c>
      <c r="C6" s="75" t="s">
        <v>104</v>
      </c>
      <c r="D6" s="75" t="s">
        <v>104</v>
      </c>
      <c r="E6" s="2"/>
      <c r="F6" s="75" t="s">
        <v>105</v>
      </c>
      <c r="G6" s="75" t="s">
        <v>105</v>
      </c>
      <c r="H6" s="75" t="s">
        <v>105</v>
      </c>
      <c r="I6" s="75" t="s">
        <v>105</v>
      </c>
    </row>
    <row r="7" spans="1:9" ht="32" customHeight="1" x14ac:dyDescent="0.35">
      <c r="A7" s="2"/>
      <c r="B7" s="90" t="s">
        <v>106</v>
      </c>
      <c r="C7" s="90"/>
      <c r="D7" s="21">
        <f>COUNTIF(Propostas!$B$16:$B$115,"&lt;&gt;")</f>
        <v>8</v>
      </c>
      <c r="E7" s="2"/>
      <c r="F7" s="90" t="s">
        <v>107</v>
      </c>
      <c r="G7" s="90"/>
      <c r="H7" s="94">
        <f ca="1">COUNTIF(Propostas!$M$16:$M$115,"Em atraso")</f>
        <v>1</v>
      </c>
      <c r="I7" s="90"/>
    </row>
    <row r="8" spans="1:9" ht="32" customHeight="1" x14ac:dyDescent="0.35">
      <c r="A8" s="2"/>
      <c r="B8" s="90" t="s">
        <v>108</v>
      </c>
      <c r="C8" s="90"/>
      <c r="D8" s="23">
        <f>SUMIFS(Propostas!$E$16:$E$115,Propostas!$B$16:$B$115,"&lt;&gt;")</f>
        <v>4430</v>
      </c>
      <c r="E8" s="2"/>
      <c r="F8" s="90" t="s">
        <v>109</v>
      </c>
      <c r="G8" s="90"/>
      <c r="H8" s="91">
        <f ca="1">COUNTIF(Propostas!$M$16:$M$115,"Contactar hoje")</f>
        <v>1</v>
      </c>
      <c r="I8" s="90"/>
    </row>
    <row r="9" spans="1:9" ht="32" customHeight="1" x14ac:dyDescent="0.35">
      <c r="A9" s="2"/>
      <c r="B9" s="90" t="s">
        <v>110</v>
      </c>
      <c r="C9" s="90"/>
      <c r="D9" s="23">
        <f>SUM(D18:D20)</f>
        <v>2660</v>
      </c>
      <c r="E9" s="2"/>
      <c r="F9" s="90" t="s">
        <v>111</v>
      </c>
      <c r="G9" s="90"/>
      <c r="H9" s="91">
        <f ca="1">COUNTIF(Propostas!$M$16:$M$115,"Definir data")</f>
        <v>2</v>
      </c>
      <c r="I9" s="90"/>
    </row>
    <row r="10" spans="1:9" ht="32" customHeight="1" x14ac:dyDescent="0.35">
      <c r="A10" s="2"/>
      <c r="B10" s="90" t="s">
        <v>112</v>
      </c>
      <c r="C10" s="90"/>
      <c r="D10" s="23">
        <f>D21</f>
        <v>880</v>
      </c>
      <c r="E10" s="2"/>
      <c r="F10" s="90" t="s">
        <v>113</v>
      </c>
      <c r="G10" s="90"/>
      <c r="H10" s="91">
        <f ca="1">COUNTIF(Propostas!$M$16:$M$115,"Agendado")</f>
        <v>1</v>
      </c>
      <c r="I10" s="90"/>
    </row>
    <row r="11" spans="1:9" ht="32" customHeight="1" x14ac:dyDescent="0.35">
      <c r="A11" s="2"/>
      <c r="B11" s="90" t="s">
        <v>114</v>
      </c>
      <c r="C11" s="90"/>
      <c r="D11" s="21">
        <f>C21</f>
        <v>2</v>
      </c>
      <c r="E11" s="2"/>
      <c r="F11" s="90" t="s">
        <v>115</v>
      </c>
      <c r="G11" s="90"/>
      <c r="H11" s="91">
        <f ca="1">COUNTIF(Propostas!$M$16:$M$115,"Escolher estado")</f>
        <v>0</v>
      </c>
      <c r="I11" s="90"/>
    </row>
    <row r="12" spans="1:9" ht="32" customHeight="1" x14ac:dyDescent="0.35">
      <c r="A12" s="2"/>
      <c r="B12" s="90" t="s">
        <v>116</v>
      </c>
      <c r="C12" s="90"/>
      <c r="D12" s="24">
        <f>IF(SUM(C21:C22)=0,"—",C21/SUM(C21:C22))</f>
        <v>0.66666666666666663</v>
      </c>
      <c r="E12" s="2"/>
      <c r="F12" s="2"/>
      <c r="G12" s="2"/>
      <c r="H12" s="2"/>
      <c r="I12" s="2"/>
    </row>
    <row r="13" spans="1:9" ht="24" customHeight="1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9" ht="24" customHeight="1" x14ac:dyDescent="0.35">
      <c r="A14" s="2"/>
      <c r="B14" s="92" t="s">
        <v>117</v>
      </c>
      <c r="C14" s="92" t="s">
        <v>117</v>
      </c>
      <c r="D14" s="92" t="s">
        <v>117</v>
      </c>
      <c r="E14" s="92" t="s">
        <v>117</v>
      </c>
      <c r="F14" s="92" t="s">
        <v>117</v>
      </c>
      <c r="G14" s="92" t="s">
        <v>117</v>
      </c>
      <c r="H14" s="92" t="s">
        <v>117</v>
      </c>
      <c r="I14" s="92" t="s">
        <v>117</v>
      </c>
    </row>
    <row r="15" spans="1:9" ht="24" customHeight="1" x14ac:dyDescent="0.35">
      <c r="A15" s="2"/>
      <c r="B15" s="92" t="s">
        <v>117</v>
      </c>
      <c r="C15" s="92" t="s">
        <v>117</v>
      </c>
      <c r="D15" s="92" t="s">
        <v>117</v>
      </c>
      <c r="E15" s="92" t="s">
        <v>117</v>
      </c>
      <c r="F15" s="92" t="s">
        <v>117</v>
      </c>
      <c r="G15" s="92" t="s">
        <v>117</v>
      </c>
      <c r="H15" s="92" t="s">
        <v>117</v>
      </c>
      <c r="I15" s="92" t="s">
        <v>117</v>
      </c>
    </row>
    <row r="16" spans="1:9" ht="24" customHeight="1" x14ac:dyDescent="0.35">
      <c r="A16" s="2"/>
      <c r="B16" s="2"/>
      <c r="C16" s="2"/>
      <c r="D16" s="2"/>
      <c r="E16" s="2"/>
      <c r="F16" s="2"/>
      <c r="G16" s="2"/>
      <c r="H16" s="2"/>
      <c r="I16" s="2"/>
    </row>
    <row r="17" spans="1:9" ht="35" customHeight="1" x14ac:dyDescent="0.35">
      <c r="A17" s="2"/>
      <c r="B17" s="25" t="s">
        <v>41</v>
      </c>
      <c r="C17" s="25" t="s">
        <v>118</v>
      </c>
      <c r="D17" s="25" t="s">
        <v>39</v>
      </c>
      <c r="E17" s="2"/>
      <c r="F17" s="2"/>
      <c r="G17" s="2"/>
      <c r="H17" s="2"/>
      <c r="I17" s="2"/>
    </row>
    <row r="18" spans="1:9" ht="30" customHeight="1" x14ac:dyDescent="0.35">
      <c r="A18" s="2"/>
      <c r="B18" s="19" t="s">
        <v>85</v>
      </c>
      <c r="C18" s="29">
        <f>COUNTIFS(Propostas!$B$16:$B$115,"&lt;&gt;",Propostas!$G$16:$G$115,B18)</f>
        <v>1</v>
      </c>
      <c r="D18" s="27">
        <f>SUMIFS(Propostas!$E$16:$E$115,Propostas!$B$16:$B$115,"&lt;&gt;",Propostas!$G$16:$G$115,B18)</f>
        <v>420</v>
      </c>
      <c r="E18" s="2"/>
      <c r="F18" s="2"/>
      <c r="G18" s="2"/>
      <c r="H18" s="2"/>
      <c r="I18" s="2"/>
    </row>
    <row r="19" spans="1:9" ht="30" customHeight="1" x14ac:dyDescent="0.35">
      <c r="A19" s="2"/>
      <c r="B19" s="2" t="s">
        <v>51</v>
      </c>
      <c r="C19" s="20">
        <f>COUNTIFS(Propostas!$B$16:$B$115,"&lt;&gt;",Propostas!$G$16:$G$115,B19)</f>
        <v>3</v>
      </c>
      <c r="D19" s="22">
        <f>SUMIFS(Propostas!$E$16:$E$115,Propostas!$B$16:$B$115,"&lt;&gt;",Propostas!$G$16:$G$115,B19)</f>
        <v>1760</v>
      </c>
      <c r="E19" s="2"/>
      <c r="F19" s="2"/>
      <c r="G19" s="2"/>
      <c r="H19" s="2"/>
      <c r="I19" s="2"/>
    </row>
    <row r="20" spans="1:9" ht="30" customHeight="1" x14ac:dyDescent="0.35">
      <c r="A20" s="2"/>
      <c r="B20" s="19" t="s">
        <v>58</v>
      </c>
      <c r="C20" s="29">
        <f>COUNTIFS(Propostas!$B$16:$B$115,"&lt;&gt;",Propostas!$G$16:$G$115,B20)</f>
        <v>1</v>
      </c>
      <c r="D20" s="27">
        <f>SUMIFS(Propostas!$E$16:$E$115,Propostas!$B$16:$B$115,"&lt;&gt;",Propostas!$G$16:$G$115,B20)</f>
        <v>480</v>
      </c>
      <c r="E20" s="2"/>
      <c r="F20" s="2"/>
      <c r="G20" s="2"/>
      <c r="H20" s="2"/>
      <c r="I20" s="2"/>
    </row>
    <row r="21" spans="1:9" ht="30" customHeight="1" x14ac:dyDescent="0.35">
      <c r="A21" s="2"/>
      <c r="B21" s="2" t="s">
        <v>65</v>
      </c>
      <c r="C21" s="20">
        <f>COUNTIFS(Propostas!$B$16:$B$115,"&lt;&gt;",Propostas!$G$16:$G$115,B21)</f>
        <v>2</v>
      </c>
      <c r="D21" s="22">
        <f>SUMIFS(Propostas!$E$16:$E$115,Propostas!$B$16:$B$115,"&lt;&gt;",Propostas!$G$16:$G$115,B21)</f>
        <v>880</v>
      </c>
      <c r="E21" s="2"/>
      <c r="F21" s="2"/>
      <c r="G21" s="2"/>
      <c r="H21" s="2"/>
      <c r="I21" s="2"/>
    </row>
    <row r="22" spans="1:9" ht="30" customHeight="1" x14ac:dyDescent="0.35">
      <c r="A22" s="2"/>
      <c r="B22" s="19" t="s">
        <v>72</v>
      </c>
      <c r="C22" s="29">
        <f>COUNTIFS(Propostas!$B$16:$B$115,"&lt;&gt;",Propostas!$G$16:$G$115,B22)</f>
        <v>1</v>
      </c>
      <c r="D22" s="27">
        <f>SUMIFS(Propostas!$E$16:$E$115,Propostas!$B$16:$B$115,"&lt;&gt;",Propostas!$G$16:$G$115,B22)</f>
        <v>890</v>
      </c>
      <c r="E22" s="2"/>
      <c r="F22" s="2"/>
      <c r="G22" s="2"/>
      <c r="H22" s="2"/>
      <c r="I22" s="2"/>
    </row>
    <row r="23" spans="1:9" ht="24" customHeight="1" x14ac:dyDescent="0.35">
      <c r="A23" s="2"/>
      <c r="B23" s="2"/>
      <c r="C23" s="20"/>
      <c r="D23" s="22"/>
      <c r="E23" s="2"/>
      <c r="F23" s="2"/>
      <c r="G23" s="2"/>
      <c r="H23" s="2"/>
      <c r="I23" s="2"/>
    </row>
    <row r="24" spans="1:9" ht="32" customHeight="1" x14ac:dyDescent="0.35">
      <c r="A24" s="2"/>
      <c r="B24" s="26" t="s">
        <v>119</v>
      </c>
      <c r="C24" s="30">
        <f>SUM(C18:C22)</f>
        <v>8</v>
      </c>
      <c r="D24" s="28">
        <f>SUM(D18:D22)</f>
        <v>4430</v>
      </c>
      <c r="E24" s="2"/>
      <c r="F24" s="2"/>
      <c r="G24" s="2"/>
      <c r="H24" s="2"/>
      <c r="I24" s="2"/>
    </row>
    <row r="25" spans="1:9" ht="24" customHeight="1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9" ht="24" customHeight="1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9" ht="24" customHeight="1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ht="24" customHeight="1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9" ht="24" customHeight="1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ht="24" customHeight="1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ht="24" customHeight="1" x14ac:dyDescent="0.35">
      <c r="A31" s="2"/>
      <c r="B31" s="85" t="s">
        <v>120</v>
      </c>
      <c r="C31" s="85" t="s">
        <v>120</v>
      </c>
      <c r="D31" s="85" t="s">
        <v>120</v>
      </c>
      <c r="E31" s="85" t="s">
        <v>120</v>
      </c>
      <c r="F31" s="85" t="s">
        <v>120</v>
      </c>
      <c r="G31" s="85" t="s">
        <v>120</v>
      </c>
      <c r="H31" s="85" t="s">
        <v>120</v>
      </c>
      <c r="I31" s="85" t="s">
        <v>120</v>
      </c>
    </row>
    <row r="32" spans="1:9" ht="24" customHeight="1" x14ac:dyDescent="0.35">
      <c r="A32" s="2"/>
      <c r="B32" s="85" t="s">
        <v>120</v>
      </c>
      <c r="C32" s="85" t="s">
        <v>120</v>
      </c>
      <c r="D32" s="85" t="s">
        <v>120</v>
      </c>
      <c r="E32" s="85" t="s">
        <v>120</v>
      </c>
      <c r="F32" s="85" t="s">
        <v>120</v>
      </c>
      <c r="G32" s="85" t="s">
        <v>120</v>
      </c>
      <c r="H32" s="85" t="s">
        <v>120</v>
      </c>
      <c r="I32" s="85" t="s">
        <v>120</v>
      </c>
    </row>
    <row r="33" spans="1:9" ht="24" customHeight="1" x14ac:dyDescent="0.35">
      <c r="A33" s="2"/>
      <c r="B33" s="85" t="s">
        <v>120</v>
      </c>
      <c r="C33" s="85" t="s">
        <v>120</v>
      </c>
      <c r="D33" s="85" t="s">
        <v>120</v>
      </c>
      <c r="E33" s="85" t="s">
        <v>120</v>
      </c>
      <c r="F33" s="85" t="s">
        <v>120</v>
      </c>
      <c r="G33" s="85" t="s">
        <v>120</v>
      </c>
      <c r="H33" s="85" t="s">
        <v>120</v>
      </c>
      <c r="I33" s="85" t="s">
        <v>120</v>
      </c>
    </row>
    <row r="34" spans="1:9" ht="34" customHeight="1" x14ac:dyDescent="0.35">
      <c r="A34" s="2"/>
      <c r="B34" s="82" t="s">
        <v>0</v>
      </c>
      <c r="C34" s="82" t="s">
        <v>0</v>
      </c>
      <c r="D34" s="82" t="s">
        <v>0</v>
      </c>
      <c r="E34" s="82" t="s">
        <v>0</v>
      </c>
      <c r="F34" s="82" t="s">
        <v>0</v>
      </c>
      <c r="G34" s="82" t="s">
        <v>0</v>
      </c>
      <c r="H34" s="82" t="s">
        <v>0</v>
      </c>
      <c r="I34" s="82" t="s">
        <v>0</v>
      </c>
    </row>
    <row r="35" spans="1:9" ht="34" customHeight="1" x14ac:dyDescent="0.35">
      <c r="A35" s="2"/>
      <c r="B35" s="80" t="s">
        <v>4</v>
      </c>
      <c r="C35" s="80" t="s">
        <v>4</v>
      </c>
      <c r="D35" s="80" t="s">
        <v>4</v>
      </c>
      <c r="E35" s="80" t="s">
        <v>4</v>
      </c>
      <c r="F35" s="80" t="s">
        <v>5</v>
      </c>
      <c r="G35" s="80" t="s">
        <v>5</v>
      </c>
      <c r="H35" s="80" t="s">
        <v>5</v>
      </c>
      <c r="I35" s="80" t="s">
        <v>5</v>
      </c>
    </row>
    <row r="36" spans="1:9" ht="24" customHeight="1" x14ac:dyDescent="0.35">
      <c r="A36" s="2"/>
      <c r="B36" s="2"/>
      <c r="C36" s="2"/>
      <c r="D36" s="2"/>
      <c r="E36" s="2"/>
      <c r="F36" s="2"/>
      <c r="G36" s="2"/>
      <c r="H36" s="2"/>
      <c r="I36" s="2"/>
    </row>
    <row r="37" spans="1:9" ht="24" customHeight="1" x14ac:dyDescent="0.35">
      <c r="A37" s="2"/>
      <c r="B37" s="2"/>
      <c r="C37" s="2"/>
      <c r="D37" s="2"/>
      <c r="E37" s="2"/>
      <c r="F37" s="2"/>
      <c r="G37" s="2"/>
      <c r="H37" s="2"/>
      <c r="I37" s="2"/>
    </row>
    <row r="38" spans="1:9" ht="24" customHeight="1" x14ac:dyDescent="0.35">
      <c r="A38" s="2"/>
      <c r="B38" s="2"/>
      <c r="C38" s="2"/>
      <c r="D38" s="2"/>
      <c r="E38" s="2"/>
      <c r="F38" s="2"/>
      <c r="G38" s="2"/>
      <c r="H38" s="2"/>
      <c r="I38" s="2"/>
    </row>
    <row r="39" spans="1:9" ht="24" customHeight="1" x14ac:dyDescent="0.35">
      <c r="A39" s="2"/>
      <c r="B39" s="2"/>
      <c r="C39" s="2"/>
      <c r="D39" s="2"/>
      <c r="E39" s="2"/>
      <c r="F39" s="2"/>
      <c r="G39" s="2"/>
      <c r="H39" s="2"/>
      <c r="I39" s="2"/>
    </row>
    <row r="40" spans="1:9" ht="24" customHeight="1" x14ac:dyDescent="0.35">
      <c r="A40" s="2"/>
      <c r="B40" s="2"/>
      <c r="C40" s="2"/>
      <c r="D40" s="2"/>
      <c r="E40" s="2"/>
      <c r="F40" s="2"/>
      <c r="G40" s="2"/>
      <c r="H40" s="2"/>
      <c r="I40" s="2"/>
    </row>
  </sheetData>
  <sheetProtection sheet="1" objects="1" scenarios="1" autoFilter="0" algorithmName="SHA-512" hashValue="jwGFAvX9IbNYh7IHmBC0ZGVAmnyWRZdgBuXN7Xs7WxcNwLi2J/z2w2Wd7kC+nMlLkO3Z40L31SjcXa9YYgyFRw==" saltValue="yWDjbkLYxCv92SALzWeNEA==" spinCount="100000"/>
  <mergeCells count="29">
    <mergeCell ref="B2:I2"/>
    <mergeCell ref="B3:I3"/>
    <mergeCell ref="F8:G8"/>
    <mergeCell ref="H8:I8"/>
    <mergeCell ref="F9:G9"/>
    <mergeCell ref="H9:I9"/>
    <mergeCell ref="B8:C8"/>
    <mergeCell ref="B9:C9"/>
    <mergeCell ref="F4:G4"/>
    <mergeCell ref="H4:I4"/>
    <mergeCell ref="B6:D6"/>
    <mergeCell ref="F6:I6"/>
    <mergeCell ref="B7:C7"/>
    <mergeCell ref="F7:G7"/>
    <mergeCell ref="H7:I7"/>
    <mergeCell ref="B35:E35"/>
    <mergeCell ref="F35:I35"/>
    <mergeCell ref="B5:E5"/>
    <mergeCell ref="F5:I5"/>
    <mergeCell ref="B34:I34"/>
    <mergeCell ref="F11:G11"/>
    <mergeCell ref="H11:I11"/>
    <mergeCell ref="B14:I15"/>
    <mergeCell ref="B31:I33"/>
    <mergeCell ref="F10:G10"/>
    <mergeCell ref="H10:I10"/>
    <mergeCell ref="B10:C10"/>
    <mergeCell ref="B11:C11"/>
    <mergeCell ref="B12:C12"/>
  </mergeCells>
  <hyperlinks>
    <hyperlink ref="B5" r:id="rId1" xr:uid="{00000000-0004-0000-0200-000000000000}"/>
    <hyperlink ref="B35" r:id="rId2" xr:uid="{00000000-0004-0000-0200-000001000000}"/>
    <hyperlink ref="F5" r:id="rId3" xr:uid="{00000000-0004-0000-0200-000002000000}"/>
    <hyperlink ref="F35" r:id="rId4" xr:uid="{00000000-0004-0000-02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Instruções</vt:lpstr>
      <vt:lpstr>Propostas</vt:lpstr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gonçalves</cp:lastModifiedBy>
  <dcterms:modified xsi:type="dcterms:W3CDTF">2026-09-08T20:13:59Z</dcterms:modified>
</cp:coreProperties>
</file>